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90" windowHeight="6075" tabRatio="871" activeTab="0"/>
  </bookViews>
  <sheets>
    <sheet name="1. VSEBINA_SADRŽAJ" sheetId="1" r:id="rId1"/>
    <sheet name="2. PODROBNI DEL_ DETAJLNI DIO" sheetId="2" r:id="rId2"/>
    <sheet name="3. SPLOŠNI DEL_ OPĆI DIO" sheetId="3" r:id="rId3"/>
  </sheets>
  <definedNames>
    <definedName name="Partners">'1. VSEBINA_SADRŽAJ'!$A$28:$A$39</definedName>
    <definedName name="Partnership">'1. VSEBINA_SADRŽAJ'!$A$28:$A$39</definedName>
    <definedName name="_xlnm.Print_Area" localSheetId="0">'1. VSEBINA_SADRŽAJ'!$A$1:$E$51</definedName>
    <definedName name="_xlnm.Print_Area" localSheetId="1">'2. PODROBNI DEL_ DETAJLNI DIO'!$A$1:$W$184</definedName>
    <definedName name="_xlnm.Print_Area" localSheetId="2">'3. SPLOŠNI DEL_ OPĆI DIO'!$A$1:$J$268</definedName>
  </definedNames>
  <calcPr fullCalcOnLoad="1"/>
</workbook>
</file>

<file path=xl/sharedStrings.xml><?xml version="1.0" encoding="utf-8"?>
<sst xmlns="http://schemas.openxmlformats.org/spreadsheetml/2006/main" count="595" uniqueCount="289">
  <si>
    <r>
      <t xml:space="preserve">Vmesno poročilo / </t>
    </r>
    <r>
      <rPr>
        <b/>
        <i/>
        <sz val="11"/>
        <rFont val="Calibri"/>
        <family val="2"/>
      </rPr>
      <t>Izvješće o napretku</t>
    </r>
  </si>
  <si>
    <r>
      <t xml:space="preserve">mesec / </t>
    </r>
    <r>
      <rPr>
        <b/>
        <i/>
        <sz val="11"/>
        <rFont val="Calibri"/>
        <family val="2"/>
      </rPr>
      <t>mjesec</t>
    </r>
  </si>
  <si>
    <r>
      <t xml:space="preserve">leto / </t>
    </r>
    <r>
      <rPr>
        <b/>
        <i/>
        <sz val="11"/>
        <rFont val="Calibri"/>
        <family val="2"/>
      </rPr>
      <t>godina</t>
    </r>
  </si>
  <si>
    <r>
      <t xml:space="preserve">zahtevan znesek/ 
</t>
    </r>
    <r>
      <rPr>
        <b/>
        <i/>
        <sz val="11"/>
        <rFont val="Calibri"/>
        <family val="2"/>
      </rPr>
      <t>tražen iznos</t>
    </r>
  </si>
  <si>
    <r>
      <t xml:space="preserve">Datum začetka upravičenosti / 
</t>
    </r>
    <r>
      <rPr>
        <b/>
        <i/>
        <sz val="11"/>
        <rFont val="Calibri"/>
        <family val="2"/>
      </rPr>
      <t xml:space="preserve">Početni dan prihvatljivosti </t>
    </r>
  </si>
  <si>
    <r>
      <t xml:space="preserve">Datum konca upravičenosti /
</t>
    </r>
    <r>
      <rPr>
        <b/>
        <i/>
        <sz val="11"/>
        <rFont val="Calibri"/>
        <family val="2"/>
      </rPr>
      <t xml:space="preserve">Završni dan prihvatljivosti </t>
    </r>
  </si>
  <si>
    <r>
      <t>Stroški na enoto časa (v vaši valuti) /</t>
    </r>
    <r>
      <rPr>
        <b/>
        <i/>
        <sz val="10"/>
        <rFont val="Calibri"/>
        <family val="2"/>
      </rPr>
      <t xml:space="preserve"> Cijena po vremenskoj jedinici (u vašoj valuti)</t>
    </r>
  </si>
  <si>
    <r>
      <t xml:space="preserve">Znesek 2008/ 
</t>
    </r>
    <r>
      <rPr>
        <b/>
        <i/>
        <sz val="11"/>
        <rFont val="Calibri"/>
        <family val="2"/>
      </rPr>
      <t>Iznos 2008</t>
    </r>
  </si>
  <si>
    <r>
      <t xml:space="preserve">Znesek 2011/ 
</t>
    </r>
    <r>
      <rPr>
        <b/>
        <i/>
        <sz val="11"/>
        <rFont val="Calibri"/>
        <family val="2"/>
      </rPr>
      <t>Iznos 2011</t>
    </r>
  </si>
  <si>
    <r>
      <t xml:space="preserve">Znesek 2010/ 
</t>
    </r>
    <r>
      <rPr>
        <b/>
        <i/>
        <sz val="11"/>
        <rFont val="Calibri"/>
        <family val="2"/>
      </rPr>
      <t>Iznos 2010</t>
    </r>
  </si>
  <si>
    <r>
      <t xml:space="preserve">Znesek 2012/ 
</t>
    </r>
    <r>
      <rPr>
        <b/>
        <i/>
        <sz val="11"/>
        <rFont val="Calibri"/>
        <family val="2"/>
      </rPr>
      <t>Iznos 2012</t>
    </r>
  </si>
  <si>
    <r>
      <t xml:space="preserve">Znesek 2013/ 
</t>
    </r>
    <r>
      <rPr>
        <b/>
        <i/>
        <sz val="11"/>
        <rFont val="Calibri"/>
        <family val="2"/>
      </rPr>
      <t>Iznos 2013</t>
    </r>
  </si>
  <si>
    <r>
      <t xml:space="preserve">Znesek 2014/ 
</t>
    </r>
    <r>
      <rPr>
        <b/>
        <i/>
        <sz val="11"/>
        <rFont val="Calibri"/>
        <family val="2"/>
      </rPr>
      <t>Iznos 2014</t>
    </r>
  </si>
  <si>
    <r>
      <t xml:space="preserve">Znesek 2015/ 
</t>
    </r>
    <r>
      <rPr>
        <b/>
        <i/>
        <sz val="11"/>
        <rFont val="Calibri"/>
        <family val="2"/>
      </rPr>
      <t>Iznos 2015</t>
    </r>
  </si>
  <si>
    <r>
      <t>Skupaj € /</t>
    </r>
    <r>
      <rPr>
        <b/>
        <i/>
        <sz val="11"/>
        <color indexed="63"/>
        <rFont val="Calibri"/>
        <family val="2"/>
      </rPr>
      <t xml:space="preserve"> Ukupno €</t>
    </r>
  </si>
  <si>
    <r>
      <t xml:space="preserve">Znesek 2008 / 
</t>
    </r>
    <r>
      <rPr>
        <b/>
        <i/>
        <sz val="10"/>
        <rFont val="Calibri"/>
        <family val="2"/>
      </rPr>
      <t>Iznos 2008</t>
    </r>
  </si>
  <si>
    <r>
      <t xml:space="preserve">Skupaj / </t>
    </r>
    <r>
      <rPr>
        <b/>
        <i/>
        <sz val="11"/>
        <color indexed="8"/>
        <rFont val="Calibri"/>
        <family val="2"/>
      </rPr>
      <t xml:space="preserve">Ukupno </t>
    </r>
  </si>
  <si>
    <r>
      <t xml:space="preserve">SKUPAJ  / 
</t>
    </r>
    <r>
      <rPr>
        <b/>
        <i/>
        <sz val="11"/>
        <rFont val="Calibri"/>
        <family val="2"/>
      </rPr>
      <t xml:space="preserve">UKUPNO </t>
    </r>
  </si>
  <si>
    <r>
      <t>PRIJAVNICA - DEL B FINANČNI OPIS /</t>
    </r>
    <r>
      <rPr>
        <b/>
        <i/>
        <sz val="16"/>
        <color indexed="8"/>
        <rFont val="Calibri"/>
        <family val="2"/>
      </rPr>
      <t xml:space="preserve"> PRIJAVNI OBRAZAC - DIO B FINANCIJSKI OPIS </t>
    </r>
    <r>
      <rPr>
        <b/>
        <sz val="16"/>
        <color indexed="8"/>
        <rFont val="Calibri"/>
        <family val="2"/>
      </rPr>
      <t xml:space="preserve">
</t>
    </r>
    <r>
      <rPr>
        <sz val="14"/>
        <color indexed="8"/>
        <rFont val="Calibri"/>
        <family val="0"/>
      </rPr>
      <t xml:space="preserve">SPLOŠNI DEL / </t>
    </r>
    <r>
      <rPr>
        <i/>
        <sz val="14"/>
        <color indexed="8"/>
        <rFont val="Calibri"/>
        <family val="2"/>
      </rPr>
      <t>OPĆI DIO</t>
    </r>
  </si>
  <si>
    <r>
      <t>Skupaj upravičeni stroški /</t>
    </r>
    <r>
      <rPr>
        <b/>
        <i/>
        <sz val="10"/>
        <rFont val="Calibri"/>
        <family val="2"/>
      </rPr>
      <t xml:space="preserve"> Ukupno prihvatljivi trošovi</t>
    </r>
  </si>
  <si>
    <r>
      <t xml:space="preserve">Stopnja sofinanciranja IPA/ </t>
    </r>
    <r>
      <rPr>
        <b/>
        <i/>
        <sz val="10"/>
        <rFont val="Calibri"/>
        <family val="2"/>
      </rPr>
      <t xml:space="preserve">IPA stopa sufinanciranja </t>
    </r>
  </si>
  <si>
    <r>
      <t xml:space="preserve">Javno sofinanciranje / </t>
    </r>
    <r>
      <rPr>
        <b/>
        <i/>
        <sz val="11"/>
        <rFont val="Calibri"/>
        <family val="2"/>
      </rPr>
      <t>Javno sufinanciranje</t>
    </r>
  </si>
  <si>
    <r>
      <t xml:space="preserve">(2) ali ocenite neto prihodke, ustvarjene med celotno ekonomsko dobo trajanja projekta (za več informacij o metodologiji se obrnite na STS). </t>
    </r>
    <r>
      <rPr>
        <i/>
        <sz val="11"/>
        <rFont val="Calibri"/>
        <family val="0"/>
      </rPr>
      <t>/ ili procijenite neto prihode proizvedene za cijelo vrijeme gospodarskog života projekta (za više informacija o metodologiji kontaktirajte ZTT).</t>
    </r>
  </si>
  <si>
    <r>
      <t xml:space="preserve">  Skupaj upravičeni stroški v €/ 
    </t>
    </r>
    <r>
      <rPr>
        <b/>
        <i/>
        <sz val="11"/>
        <rFont val="Calibri"/>
        <family val="2"/>
      </rPr>
      <t xml:space="preserve">  Ukupno prihvatljivi troškovi u €</t>
    </r>
  </si>
  <si>
    <r>
      <t xml:space="preserve">Skupaj brez prihodkov/ 
</t>
    </r>
    <r>
      <rPr>
        <b/>
        <i/>
        <sz val="11"/>
        <rFont val="Calibri"/>
        <family val="2"/>
      </rPr>
      <t>Ukupno bez prihoda</t>
    </r>
  </si>
  <si>
    <r>
      <t xml:space="preserve">NASLOV PROJEKTA / </t>
    </r>
    <r>
      <rPr>
        <b/>
        <i/>
        <sz val="11"/>
        <color indexed="8"/>
        <rFont val="Calibri"/>
        <family val="2"/>
      </rPr>
      <t>NAZIV PROJEKTA:</t>
    </r>
  </si>
  <si>
    <r>
      <t xml:space="preserve">NASLOV PROJEKTA / 
</t>
    </r>
    <r>
      <rPr>
        <b/>
        <i/>
        <sz val="11"/>
        <color indexed="8"/>
        <rFont val="Calibri"/>
        <family val="2"/>
      </rPr>
      <t>NAZIV PROJEKTA:</t>
    </r>
  </si>
  <si>
    <t>Izvajalec ali storitev 1 / 
Stručnjak ili usluga 1</t>
  </si>
  <si>
    <t>Izvajalec ali storitev 2 / 
Stručnjak ili usluga 2</t>
  </si>
  <si>
    <t>Izvajalec ali storitev 3 / 
Stručnjak ili usluga 3</t>
  </si>
  <si>
    <t>Izvajalec ali storitev 4 / 
Stručnjak ili usluga 4</t>
  </si>
  <si>
    <t>Izvajalec ali storitev 5 / 
Stručnjak ili usluga 5</t>
  </si>
  <si>
    <t>Izvajalec ali storitev 6 / 
Stručnjak ili usluga 6</t>
  </si>
  <si>
    <t>Izvajalec ali storitev 7 / 
Stručnjak ili usluga 7</t>
  </si>
  <si>
    <t>Izvajalec ali storitev 8 / 
Stručnjak ili usluga 8</t>
  </si>
  <si>
    <t>Izvajalec ali storitev 9 / 
Stručnjak ili usluga 9</t>
  </si>
  <si>
    <t>Izvajalec ali storitev 10 / 
Stručnjak ili usluga 10</t>
  </si>
  <si>
    <t>Izvajalec ali storitev 11 / 
Stručnjak ili usluga 11</t>
  </si>
  <si>
    <t>Izvajalec ali storitev 12/ 
Stručnjak ili usluga 12</t>
  </si>
  <si>
    <t>Izvajalec ali storitev 13/ 
Stručnjak ili usluga 13</t>
  </si>
  <si>
    <t>Izvajalec ali storitev 14 / 
Stručnjak ili usluga 14</t>
  </si>
  <si>
    <t>Izvajalec ali storitev 15 / 
Stručnjak ili usluga 15</t>
  </si>
  <si>
    <t>Izvajalec ali storitev 16 / 
Stručnjak ili usluga 16</t>
  </si>
  <si>
    <t>Izvajalec ali storitev 17 / 
Stručnjak ili usluga 17</t>
  </si>
  <si>
    <t>Izvajalec ali storitev 18 / 
Stručnjak ili usluga 18</t>
  </si>
  <si>
    <t>Izvajalec ali storitev 19 / 
Stručnjak ili usluga 19</t>
  </si>
  <si>
    <t>Izvajalec ali storitev 20 / 
Stručnjak ili usluga 20</t>
  </si>
  <si>
    <t>Izvajalec ali storitev 21 / 
Stručnjak ili usluga 21</t>
  </si>
  <si>
    <t>Izvajalec ali storitev 22 / 
Stručnjak ili usluga 22</t>
  </si>
  <si>
    <t>Oprema 3</t>
  </si>
  <si>
    <t>Oprema 4</t>
  </si>
  <si>
    <t>Oprema 5</t>
  </si>
  <si>
    <t>Oprema 6</t>
  </si>
  <si>
    <t>Oprema 7</t>
  </si>
  <si>
    <t>Oprema 8</t>
  </si>
  <si>
    <t>Oprema 9</t>
  </si>
  <si>
    <t>Oprema 10</t>
  </si>
  <si>
    <t>Oprema 1</t>
  </si>
  <si>
    <t>Oprema 2</t>
  </si>
  <si>
    <r>
      <t>i</t>
    </r>
    <r>
      <rPr>
        <i/>
        <sz val="20"/>
        <color indexed="12"/>
        <rFont val="Calibri"/>
        <family val="0"/>
      </rPr>
      <t xml:space="preserve">   </t>
    </r>
    <r>
      <rPr>
        <sz val="11"/>
        <rFont val="Calibri"/>
        <family val="0"/>
      </rPr>
      <t xml:space="preserve">Ta znak napotuje na Pririočnik za izvajanje projektov. / </t>
    </r>
    <r>
      <rPr>
        <i/>
        <sz val="11"/>
        <rFont val="Calibri"/>
        <family val="2"/>
      </rPr>
      <t>Ovaj znak upućuje na Priručnik o provedbi projekata.</t>
    </r>
    <r>
      <rPr>
        <i/>
        <sz val="11"/>
        <color indexed="12"/>
        <rFont val="Calibri"/>
        <family val="0"/>
      </rPr>
      <t xml:space="preserve">
</t>
    </r>
  </si>
  <si>
    <r>
      <t xml:space="preserve">1    Zahtevano javno sofinanciranje IPA / 
     </t>
    </r>
    <r>
      <rPr>
        <i/>
        <sz val="12"/>
        <rFont val="Calibri"/>
        <family val="2"/>
      </rPr>
      <t>Zatraženi IPA javno sufinanciranje</t>
    </r>
  </si>
  <si>
    <r>
      <t xml:space="preserve">2.1 Javno sofinanciranje /
      </t>
    </r>
    <r>
      <rPr>
        <i/>
        <sz val="12"/>
        <rFont val="Calibri"/>
        <family val="2"/>
      </rPr>
      <t>Javno sufinanciranje</t>
    </r>
  </si>
  <si>
    <r>
      <t xml:space="preserve">2.2 Zasebno sofinanciranje / 
      </t>
    </r>
    <r>
      <rPr>
        <i/>
        <sz val="12"/>
        <rFont val="Calibri"/>
        <family val="2"/>
      </rPr>
      <t>Privatno sufinanciranje</t>
    </r>
  </si>
  <si>
    <t>%</t>
  </si>
  <si>
    <t>€</t>
  </si>
  <si>
    <t>2008</t>
  </si>
  <si>
    <t>Amount 2008</t>
  </si>
  <si>
    <t>Amount 2009</t>
  </si>
  <si>
    <t>Amount 2010</t>
  </si>
  <si>
    <t>Amount 2011</t>
  </si>
  <si>
    <t>Amount 2012</t>
  </si>
  <si>
    <t>Amount 2013</t>
  </si>
  <si>
    <t>Amount 2014</t>
  </si>
  <si>
    <t>Amount 2015</t>
  </si>
  <si>
    <t>POP UP LIST</t>
  </si>
  <si>
    <t>Currencies</t>
  </si>
  <si>
    <t>EUROS</t>
  </si>
  <si>
    <t>POP-UP LISTS</t>
  </si>
  <si>
    <t>HRK</t>
  </si>
  <si>
    <t>Legend</t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</si>
  <si>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4.3</t>
    </r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</si>
  <si>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3.2.2</t>
    </r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</si>
  <si>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5.4.2</t>
    </r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</si>
  <si>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</si>
  <si>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</si>
  <si>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</si>
  <si>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</si>
  <si>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</si>
  <si>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</si>
  <si>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</si>
  <si>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</si>
  <si>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</si>
  <si>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</si>
  <si>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</si>
  <si>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</si>
  <si>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HUF</t>
  </si>
  <si>
    <t xml:space="preserve">LOS NUMEROS DE ABAJO SIRVEN PARA CONTROLAR  QUE NO FALTE LA ELECCION DE CURRENCIES </t>
  </si>
  <si>
    <t>IPA</t>
  </si>
  <si>
    <t>P2 -</t>
  </si>
  <si>
    <t xml:space="preserve">LP - P1 - </t>
  </si>
  <si>
    <t xml:space="preserve">P3 - </t>
  </si>
  <si>
    <t>P4 -</t>
  </si>
  <si>
    <t>P5 -</t>
  </si>
  <si>
    <t>P6 -</t>
  </si>
  <si>
    <t xml:space="preserve">P7 - </t>
  </si>
  <si>
    <t>P8 -</t>
  </si>
  <si>
    <t>P9 -</t>
  </si>
  <si>
    <t>P10 -</t>
  </si>
  <si>
    <t xml:space="preserve">P11 - </t>
  </si>
  <si>
    <t>P12 -</t>
  </si>
  <si>
    <t>Partner 2 -</t>
  </si>
  <si>
    <t>Partner 3 -</t>
  </si>
  <si>
    <t>Partner 4 -</t>
  </si>
  <si>
    <t>Partner 5 -</t>
  </si>
  <si>
    <t>Partner 6 -</t>
  </si>
  <si>
    <t>Partner 7 -</t>
  </si>
  <si>
    <t>Partner 8 -</t>
  </si>
  <si>
    <t>Partner 9 -</t>
  </si>
  <si>
    <t>Partner 10 -</t>
  </si>
  <si>
    <t>Partner 11 -</t>
  </si>
  <si>
    <t>Partner 12 -</t>
  </si>
  <si>
    <t xml:space="preserve">LP - Partner 1 - </t>
  </si>
  <si>
    <r>
      <t xml:space="preserve">AKRONIM / </t>
    </r>
    <r>
      <rPr>
        <b/>
        <i/>
        <sz val="11"/>
        <color indexed="8"/>
        <rFont val="Calibri"/>
        <family val="2"/>
      </rPr>
      <t>AKRONIM</t>
    </r>
    <r>
      <rPr>
        <b/>
        <sz val="11"/>
        <color indexed="8"/>
        <rFont val="Calibri"/>
        <family val="0"/>
      </rPr>
      <t>:</t>
    </r>
  </si>
  <si>
    <r>
      <t xml:space="preserve">1.2. Stroški za potovanja in nastanitve / </t>
    </r>
    <r>
      <rPr>
        <i/>
        <sz val="11"/>
        <rFont val="Calibri"/>
        <family val="2"/>
      </rPr>
      <t>Troškovi putovanja i smještaja</t>
    </r>
  </si>
  <si>
    <r>
      <t xml:space="preserve">4. Administrativni stroški / </t>
    </r>
    <r>
      <rPr>
        <b/>
        <i/>
        <sz val="11"/>
        <rFont val="Calibri"/>
        <family val="2"/>
      </rPr>
      <t xml:space="preserve">Administrativni troškovi </t>
    </r>
  </si>
  <si>
    <r>
      <t>2. Stroški za zunanje izvajalce /</t>
    </r>
    <r>
      <rPr>
        <b/>
        <i/>
        <sz val="11"/>
        <rFont val="Calibri"/>
        <family val="2"/>
      </rPr>
      <t xml:space="preserve"> Troškovi vanjskih usluga</t>
    </r>
  </si>
  <si>
    <r>
      <t xml:space="preserve">1. Stroški osebja / </t>
    </r>
    <r>
      <rPr>
        <b/>
        <i/>
        <sz val="11"/>
        <rFont val="Calibri"/>
        <family val="2"/>
      </rPr>
      <t>Troškovi osoblja</t>
    </r>
  </si>
  <si>
    <r>
      <t>3. Investicije /</t>
    </r>
    <r>
      <rPr>
        <b/>
        <i/>
        <sz val="11"/>
        <rFont val="Calibri"/>
        <family val="2"/>
      </rPr>
      <t xml:space="preserve"> Troškovi ulaganja</t>
    </r>
  </si>
  <si>
    <r>
      <t xml:space="preserve">Seznam partnerjev / </t>
    </r>
    <r>
      <rPr>
        <b/>
        <i/>
        <sz val="11"/>
        <color indexed="8"/>
        <rFont val="Calibri"/>
        <family val="2"/>
      </rPr>
      <t>Popis partnera</t>
    </r>
  </si>
  <si>
    <r>
      <t xml:space="preserve">Menjalni tečaj (HRK/€) / </t>
    </r>
    <r>
      <rPr>
        <b/>
        <i/>
        <sz val="11"/>
        <color indexed="8"/>
        <rFont val="Calibri"/>
        <family val="2"/>
      </rPr>
      <t>Tečaj (HRK/€)</t>
    </r>
  </si>
  <si>
    <r>
      <t xml:space="preserve">               Naslovi / </t>
    </r>
    <r>
      <rPr>
        <i/>
        <sz val="11"/>
        <color indexed="8"/>
        <rFont val="Calibri"/>
        <family val="2"/>
      </rPr>
      <t>Naslovi</t>
    </r>
  </si>
  <si>
    <r>
      <t xml:space="preserve">               Podnaslovi / </t>
    </r>
    <r>
      <rPr>
        <i/>
        <sz val="11"/>
        <color indexed="8"/>
        <rFont val="Calibri"/>
        <family val="2"/>
      </rPr>
      <t xml:space="preserve">Podnaslovi </t>
    </r>
  </si>
  <si>
    <r>
      <t xml:space="preserve">               Navodila za prijavitelje / </t>
    </r>
    <r>
      <rPr>
        <i/>
        <sz val="11"/>
        <color indexed="8"/>
        <rFont val="Calibri"/>
        <family val="2"/>
      </rPr>
      <t>Upute za kandidate</t>
    </r>
  </si>
  <si>
    <r>
      <t xml:space="preserve">               Vnos v to polje ni dovoljen / </t>
    </r>
    <r>
      <rPr>
        <i/>
        <sz val="11"/>
        <color indexed="8"/>
        <rFont val="Calibri"/>
        <family val="2"/>
      </rPr>
      <t>Unos u ova polja nije dozvoljen</t>
    </r>
  </si>
  <si>
    <r>
      <t xml:space="preserve">               Zneski se izračunajo avtomatsko /  </t>
    </r>
    <r>
      <rPr>
        <i/>
        <sz val="11"/>
        <color indexed="8"/>
        <rFont val="Calibri"/>
        <family val="2"/>
      </rPr>
      <t>Brojevi su automatski izračunati</t>
    </r>
  </si>
  <si>
    <r>
      <t xml:space="preserve">1.1. Osebje / </t>
    </r>
    <r>
      <rPr>
        <i/>
        <sz val="11"/>
        <rFont val="Calibri"/>
        <family val="2"/>
      </rPr>
      <t>Osoblje</t>
    </r>
  </si>
  <si>
    <r>
      <t xml:space="preserve">1. STROŠKI OSEBJA / </t>
    </r>
    <r>
      <rPr>
        <b/>
        <i/>
        <sz val="14"/>
        <rFont val="Calibri"/>
        <family val="2"/>
      </rPr>
      <t>TROŠKOVI OSOBLJA</t>
    </r>
  </si>
  <si>
    <r>
      <t xml:space="preserve">1.1. OSEBJE / </t>
    </r>
    <r>
      <rPr>
        <b/>
        <i/>
        <sz val="14"/>
        <color indexed="8"/>
        <rFont val="Calibri"/>
        <family val="2"/>
      </rPr>
      <t>OSOBLJE</t>
    </r>
  </si>
  <si>
    <r>
      <t xml:space="preserve">1.2. STROŠKI ZA POTOVANJA IN NASTANITVE / </t>
    </r>
    <r>
      <rPr>
        <b/>
        <i/>
        <sz val="14"/>
        <color indexed="8"/>
        <rFont val="Calibri"/>
        <family val="2"/>
      </rPr>
      <t>TROŠKOVI PUTOVANJA I SMJEŠTAJA</t>
    </r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</si>
  <si>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 xml:space="preserve"> 4.1.3, točka 1</t>
    </r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</si>
  <si>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4.1.3, točka2</t>
    </r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</si>
  <si>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4.1.3, točka 3</t>
    </r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</si>
  <si>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4.1.3, točka 4</t>
    </r>
  </si>
  <si>
    <r>
      <t xml:space="preserve">Kategorija osebja / 
</t>
    </r>
    <r>
      <rPr>
        <b/>
        <i/>
        <sz val="11"/>
        <rFont val="Calibri"/>
        <family val="2"/>
      </rPr>
      <t xml:space="preserve">Kategorija zaposlenika </t>
    </r>
  </si>
  <si>
    <r>
      <t xml:space="preserve">Partner / </t>
    </r>
    <r>
      <rPr>
        <b/>
        <i/>
        <sz val="11"/>
        <rFont val="Calibri"/>
        <family val="2"/>
      </rPr>
      <t xml:space="preserve">Partner </t>
    </r>
  </si>
  <si>
    <r>
      <t xml:space="preserve">Enota časa (izberite eno možnost) / 
</t>
    </r>
    <r>
      <rPr>
        <b/>
        <i/>
        <sz val="10"/>
        <rFont val="Calibri"/>
        <family val="2"/>
      </rPr>
      <t>Vremenska jedinica (izaberite jednu od opcija)</t>
    </r>
  </si>
  <si>
    <r>
      <t xml:space="preserve">Stroški € /
</t>
    </r>
    <r>
      <rPr>
        <b/>
        <i/>
        <sz val="11"/>
        <rFont val="Calibri"/>
        <family val="2"/>
      </rPr>
      <t>Cijena €</t>
    </r>
  </si>
  <si>
    <r>
      <t xml:space="preserve">Št. mesecev/
dni/ur/
</t>
    </r>
    <r>
      <rPr>
        <b/>
        <i/>
        <sz val="11"/>
        <rFont val="Calibri"/>
        <family val="2"/>
      </rPr>
      <t>Br. mjeseci/
dana/sati</t>
    </r>
  </si>
  <si>
    <r>
      <t xml:space="preserve">SKUPAJ € / </t>
    </r>
    <r>
      <rPr>
        <b/>
        <i/>
        <sz val="11"/>
        <rFont val="Calibri"/>
        <family val="2"/>
      </rPr>
      <t>UKUPNO €</t>
    </r>
  </si>
  <si>
    <r>
      <t xml:space="preserve">SKUPAJ € / 
</t>
    </r>
    <r>
      <rPr>
        <b/>
        <i/>
        <sz val="11"/>
        <rFont val="Calibri"/>
        <family val="2"/>
      </rPr>
      <t>UKUPNO €</t>
    </r>
  </si>
  <si>
    <r>
      <t xml:space="preserve">Vodja projekta / 
</t>
    </r>
    <r>
      <rPr>
        <i/>
        <sz val="11"/>
        <color indexed="8"/>
        <rFont val="Calibri"/>
        <family val="2"/>
      </rPr>
      <t>Voditelj projekta</t>
    </r>
  </si>
  <si>
    <r>
      <t xml:space="preserve">Finančnik / 
</t>
    </r>
    <r>
      <rPr>
        <i/>
        <sz val="11"/>
        <color indexed="8"/>
        <rFont val="Calibri"/>
        <family val="2"/>
      </rPr>
      <t>Financijski službenik</t>
    </r>
  </si>
  <si>
    <r>
      <t xml:space="preserve">Tehnični koordinator / 
</t>
    </r>
    <r>
      <rPr>
        <i/>
        <sz val="11"/>
        <color indexed="8"/>
        <rFont val="Calibri"/>
        <family val="2"/>
      </rPr>
      <t>Tehnički službenik</t>
    </r>
  </si>
  <si>
    <t xml:space="preserve">Drugi / </t>
  </si>
  <si>
    <r>
      <t xml:space="preserve">Partner koordinator / 
</t>
    </r>
    <r>
      <rPr>
        <i/>
        <sz val="11"/>
        <color indexed="8"/>
        <rFont val="Calibri"/>
        <family val="2"/>
      </rPr>
      <t>Partner koordinator</t>
    </r>
  </si>
  <si>
    <t>Partner koordinator / 
Partner koordinator</t>
  </si>
  <si>
    <r>
      <t xml:space="preserve">Skupaj / </t>
    </r>
    <r>
      <rPr>
        <b/>
        <i/>
        <sz val="11"/>
        <rFont val="Calibri"/>
        <family val="2"/>
      </rPr>
      <t>Ukupno</t>
    </r>
  </si>
  <si>
    <r>
      <t xml:space="preserve">Partner / </t>
    </r>
    <r>
      <rPr>
        <b/>
        <i/>
        <sz val="11"/>
        <rFont val="Calibri"/>
        <family val="2"/>
      </rPr>
      <t>Partner</t>
    </r>
  </si>
  <si>
    <r>
      <t xml:space="preserve">Povprečni stroški
(v vaši valuti) / 
</t>
    </r>
    <r>
      <rPr>
        <b/>
        <i/>
        <sz val="11"/>
        <rFont val="Calibri"/>
        <family val="2"/>
      </rPr>
      <t>Prosječna cijena  (u vašoj valuti)</t>
    </r>
  </si>
  <si>
    <r>
      <t xml:space="preserve">Št. potov./
</t>
    </r>
    <r>
      <rPr>
        <b/>
        <i/>
        <sz val="11"/>
        <rFont val="Calibri"/>
        <family val="2"/>
      </rPr>
      <t xml:space="preserve">Br. putovanja </t>
    </r>
  </si>
  <si>
    <r>
      <t xml:space="preserve">DDV, ki je vključen v skupaj / </t>
    </r>
    <r>
      <rPr>
        <b/>
        <i/>
        <sz val="11"/>
        <rFont val="Calibri"/>
        <family val="2"/>
      </rPr>
      <t>PDV uključen u ukupno</t>
    </r>
  </si>
  <si>
    <r>
      <t xml:space="preserve">2. STROŠKI ZA ZUNANJE IZVAJALCE / </t>
    </r>
    <r>
      <rPr>
        <b/>
        <i/>
        <sz val="14"/>
        <color indexed="8"/>
        <rFont val="Calibri"/>
        <family val="2"/>
      </rPr>
      <t>TROŠKOVI VANJSKIH USLUGA</t>
    </r>
  </si>
  <si>
    <r>
      <t xml:space="preserve">3. INVESTICIJE / </t>
    </r>
    <r>
      <rPr>
        <b/>
        <i/>
        <sz val="14"/>
        <color indexed="8"/>
        <rFont val="Calibri"/>
        <family val="2"/>
      </rPr>
      <t>TROŠKOVI ULAGANJA</t>
    </r>
  </si>
  <si>
    <r>
      <t>4. ADMINISTRATIVNI STROŠKI /</t>
    </r>
    <r>
      <rPr>
        <b/>
        <i/>
        <sz val="14"/>
        <color indexed="8"/>
        <rFont val="Calibri"/>
        <family val="2"/>
      </rPr>
      <t xml:space="preserve"> ADMINISTRATIVNI TROŠKOVI </t>
    </r>
  </si>
  <si>
    <r>
      <t xml:space="preserve">Partner 
(izberite eno možnost)/
</t>
    </r>
    <r>
      <rPr>
        <b/>
        <i/>
        <sz val="11"/>
        <rFont val="Calibri"/>
        <family val="2"/>
      </rPr>
      <t>Partner 
(izaberite jednu od opcija)</t>
    </r>
  </si>
  <si>
    <r>
      <t xml:space="preserve">Valuta (izberite eno možnost) / 
</t>
    </r>
    <r>
      <rPr>
        <b/>
        <i/>
        <sz val="11"/>
        <rFont val="Calibri"/>
        <family val="2"/>
      </rPr>
      <t>Valuta (izaberite jednu od opcija)</t>
    </r>
  </si>
  <si>
    <t>Znesek 2008 / 
Iznos 2008</t>
  </si>
  <si>
    <r>
      <t xml:space="preserve">Znesek 2015 / 
</t>
    </r>
    <r>
      <rPr>
        <b/>
        <i/>
        <sz val="11"/>
        <rFont val="Calibri"/>
        <family val="2"/>
      </rPr>
      <t>Iznos 2015</t>
    </r>
  </si>
  <si>
    <r>
      <t xml:space="preserve">Znesek 2014 / 
</t>
    </r>
    <r>
      <rPr>
        <b/>
        <i/>
        <sz val="11"/>
        <rFont val="Calibri"/>
        <family val="2"/>
      </rPr>
      <t>Iznos 2014</t>
    </r>
  </si>
  <si>
    <r>
      <t xml:space="preserve">Znesek 2013 / 
</t>
    </r>
    <r>
      <rPr>
        <b/>
        <i/>
        <sz val="11"/>
        <rFont val="Calibri"/>
        <family val="2"/>
      </rPr>
      <t>Iznos 2013</t>
    </r>
  </si>
  <si>
    <r>
      <t xml:space="preserve">Znesek 2012 / 
</t>
    </r>
    <r>
      <rPr>
        <b/>
        <i/>
        <sz val="11"/>
        <rFont val="Calibri"/>
        <family val="2"/>
      </rPr>
      <t>Iznos 2012</t>
    </r>
  </si>
  <si>
    <r>
      <t xml:space="preserve">Znesek 2011 / 
</t>
    </r>
    <r>
      <rPr>
        <b/>
        <i/>
        <sz val="11"/>
        <rFont val="Calibri"/>
        <family val="2"/>
      </rPr>
      <t>Iznos 2011</t>
    </r>
  </si>
  <si>
    <r>
      <t xml:space="preserve">Znesek 2010 / 
</t>
    </r>
    <r>
      <rPr>
        <b/>
        <i/>
        <sz val="11"/>
        <rFont val="Calibri"/>
        <family val="2"/>
      </rPr>
      <t>Iznos 2010</t>
    </r>
  </si>
  <si>
    <r>
      <t xml:space="preserve">Znesek 2009 / 
</t>
    </r>
    <r>
      <rPr>
        <b/>
        <i/>
        <sz val="11"/>
        <rFont val="Calibri"/>
        <family val="2"/>
      </rPr>
      <t>Iznos 2009</t>
    </r>
  </si>
  <si>
    <r>
      <t xml:space="preserve">Znesek 2008 / 
</t>
    </r>
    <r>
      <rPr>
        <b/>
        <i/>
        <sz val="11"/>
        <rFont val="Calibri"/>
        <family val="2"/>
      </rPr>
      <t>Iznos 2008</t>
    </r>
  </si>
  <si>
    <t>EURO</t>
  </si>
  <si>
    <r>
      <t xml:space="preserve">Skupaj € / </t>
    </r>
    <r>
      <rPr>
        <b/>
        <i/>
        <sz val="11"/>
        <color indexed="63"/>
        <rFont val="Calibri"/>
        <family val="2"/>
      </rPr>
      <t>Ukupno €</t>
    </r>
  </si>
  <si>
    <r>
      <t xml:space="preserve">Opis / </t>
    </r>
    <r>
      <rPr>
        <b/>
        <i/>
        <sz val="11"/>
        <rFont val="Calibri"/>
        <family val="2"/>
      </rPr>
      <t>Opis</t>
    </r>
  </si>
  <si>
    <r>
      <t xml:space="preserve">Valuta / </t>
    </r>
    <r>
      <rPr>
        <b/>
        <i/>
        <sz val="11"/>
        <rFont val="Calibri"/>
        <family val="2"/>
      </rPr>
      <t>Valuta</t>
    </r>
  </si>
  <si>
    <r>
      <t xml:space="preserve">Nabavna vrednost / </t>
    </r>
    <r>
      <rPr>
        <b/>
        <i/>
        <sz val="11"/>
        <rFont val="Calibri"/>
        <family val="2"/>
      </rPr>
      <t>Nabavna cijena</t>
    </r>
  </si>
  <si>
    <r>
      <t xml:space="preserve">Pavšalna stopnja (%) / </t>
    </r>
    <r>
      <rPr>
        <b/>
        <i/>
        <sz val="11"/>
        <rFont val="Calibri"/>
        <family val="2"/>
      </rPr>
      <t>Jedinstvena stopa (%)</t>
    </r>
  </si>
  <si>
    <r>
      <t xml:space="preserve">Seznam zadevnih posrednih stroškov / 
</t>
    </r>
    <r>
      <rPr>
        <b/>
        <i/>
        <sz val="11"/>
        <rFont val="Calibri"/>
        <family val="2"/>
      </rPr>
      <t>Popis uključenih neizravnih troškova</t>
    </r>
  </si>
  <si>
    <r>
      <t xml:space="preserve">AKRONIM / </t>
    </r>
    <r>
      <rPr>
        <b/>
        <i/>
        <sz val="11"/>
        <color indexed="8"/>
        <rFont val="Calibri"/>
        <family val="2"/>
      </rPr>
      <t>AKRONIM:</t>
    </r>
  </si>
  <si>
    <r>
      <t xml:space="preserve">A.1 - PRORAČUN PO PARTNERJIH (v €) / </t>
    </r>
    <r>
      <rPr>
        <b/>
        <i/>
        <sz val="14"/>
        <rFont val="Calibri"/>
        <family val="2"/>
      </rPr>
      <t>PRORAČUN PO PARTNERU (u €)</t>
    </r>
  </si>
  <si>
    <r>
      <t xml:space="preserve">Kategorija / </t>
    </r>
    <r>
      <rPr>
        <b/>
        <i/>
        <sz val="11"/>
        <rFont val="Calibri"/>
        <family val="2"/>
      </rPr>
      <t>Kategorija</t>
    </r>
  </si>
  <si>
    <r>
      <t xml:space="preserve">Upravičeni stroški / </t>
    </r>
    <r>
      <rPr>
        <b/>
        <i/>
        <sz val="11"/>
        <rFont val="Calibri"/>
        <family val="2"/>
      </rPr>
      <t>Prihvatljivi trošak</t>
    </r>
  </si>
  <si>
    <r>
      <t xml:space="preserve">Opombe / </t>
    </r>
    <r>
      <rPr>
        <b/>
        <i/>
        <sz val="11"/>
        <rFont val="Calibri"/>
        <family val="2"/>
      </rPr>
      <t>Komentar</t>
    </r>
  </si>
  <si>
    <r>
      <t>Opombe /</t>
    </r>
    <r>
      <rPr>
        <b/>
        <i/>
        <sz val="11"/>
        <rFont val="Calibri"/>
        <family val="2"/>
      </rPr>
      <t xml:space="preserve"> Komentar</t>
    </r>
  </si>
  <si>
    <r>
      <t xml:space="preserve">Stroški osebja / </t>
    </r>
    <r>
      <rPr>
        <i/>
        <sz val="11"/>
        <rFont val="Calibri"/>
        <family val="2"/>
      </rPr>
      <t>Troškovi osoblja</t>
    </r>
  </si>
  <si>
    <r>
      <t>Stroški za zunanje izvajalce /</t>
    </r>
    <r>
      <rPr>
        <i/>
        <sz val="11"/>
        <rFont val="Calibri"/>
        <family val="2"/>
      </rPr>
      <t xml:space="preserve"> Troškovi vanjskih usluga</t>
    </r>
  </si>
  <si>
    <r>
      <t>Investicije /</t>
    </r>
    <r>
      <rPr>
        <i/>
        <sz val="11"/>
        <rFont val="Calibri"/>
        <family val="2"/>
      </rPr>
      <t xml:space="preserve"> Troškovi ulaganja</t>
    </r>
  </si>
  <si>
    <r>
      <t xml:space="preserve"> Administrativni stroški / </t>
    </r>
    <r>
      <rPr>
        <i/>
        <sz val="11"/>
        <rFont val="Calibri"/>
        <family val="2"/>
      </rPr>
      <t xml:space="preserve">Administrativni troškovi </t>
    </r>
  </si>
  <si>
    <r>
      <t xml:space="preserve">Prihodki, ki bodo upoštevani v seštevku finančnih virov projekta. / </t>
    </r>
    <r>
      <rPr>
        <b/>
        <i/>
        <sz val="11"/>
        <rFont val="Calibri"/>
        <family val="2"/>
      </rPr>
      <t>Prihodi koje treba uzeti u obzir u sažetku financijskih izvora projekta.</t>
    </r>
  </si>
  <si>
    <r>
      <t>Prihodki, ki bodo upoštevani v seštevku finančnih virov projekta. /</t>
    </r>
    <r>
      <rPr>
        <b/>
        <i/>
        <sz val="11"/>
        <rFont val="Calibri"/>
        <family val="2"/>
      </rPr>
      <t xml:space="preserve"> Prihodi koje treba uzeti u obzir u sažetku financijskih izvora projekta.</t>
    </r>
  </si>
  <si>
    <r>
      <t>Skupaj /</t>
    </r>
    <r>
      <rPr>
        <b/>
        <i/>
        <sz val="11"/>
        <rFont val="Calibri"/>
        <family val="2"/>
      </rPr>
      <t xml:space="preserve"> Ukupno</t>
    </r>
  </si>
  <si>
    <r>
      <t xml:space="preserve">A - PRORAČUN / </t>
    </r>
    <r>
      <rPr>
        <b/>
        <i/>
        <sz val="16"/>
        <rFont val="Calibri"/>
        <family val="2"/>
      </rPr>
      <t>PRORAČUN</t>
    </r>
  </si>
  <si>
    <r>
      <t xml:space="preserve">Prihodek, ki se odšteje (1) / </t>
    </r>
    <r>
      <rPr>
        <i/>
        <sz val="12"/>
        <rFont val="Calibri"/>
        <family val="2"/>
      </rPr>
      <t>Prihodi koje treba odbiti (1)</t>
    </r>
  </si>
  <si>
    <r>
      <t xml:space="preserve">Neto prihodek, ki se odšteje (2) / </t>
    </r>
    <r>
      <rPr>
        <i/>
        <sz val="12"/>
        <rFont val="Calibri"/>
        <family val="2"/>
      </rPr>
      <t>Neto prihodi koje treba odbiti (2)</t>
    </r>
  </si>
  <si>
    <r>
      <t xml:space="preserve">PODROBNI DEL / </t>
    </r>
    <r>
      <rPr>
        <b/>
        <i/>
        <sz val="12"/>
        <color indexed="8"/>
        <rFont val="Calibri"/>
        <family val="2"/>
      </rPr>
      <t>DETAJLNI DIO</t>
    </r>
  </si>
  <si>
    <r>
      <t xml:space="preserve">PRIJAVNICA - DEL B FINANČNI OPIS / </t>
    </r>
    <r>
      <rPr>
        <b/>
        <i/>
        <sz val="16"/>
        <color indexed="8"/>
        <rFont val="Calibri"/>
        <family val="2"/>
      </rPr>
      <t>PRIJAVNI OBRAZAC - DIO B FINANCIJSKI OPIS</t>
    </r>
    <r>
      <rPr>
        <b/>
        <sz val="16"/>
        <color indexed="8"/>
        <rFont val="Calibri"/>
        <family val="2"/>
      </rPr>
      <t xml:space="preserve">
</t>
    </r>
    <r>
      <rPr>
        <sz val="14"/>
        <color indexed="8"/>
        <rFont val="Calibri"/>
        <family val="0"/>
      </rPr>
      <t xml:space="preserve">VSEBINA / </t>
    </r>
    <r>
      <rPr>
        <i/>
        <sz val="14"/>
        <color indexed="8"/>
        <rFont val="Calibri"/>
        <family val="2"/>
      </rPr>
      <t>SADRŽAJ</t>
    </r>
  </si>
  <si>
    <r>
      <t xml:space="preserve">Vstavite manjkajoče podatke. </t>
    </r>
    <r>
      <rPr>
        <i/>
        <sz val="11"/>
        <rFont val="Calibri"/>
        <family val="2"/>
      </rPr>
      <t>/ Upišite podatke koji nedostaju.</t>
    </r>
  </si>
  <si>
    <r>
      <t xml:space="preserve">DDV 
status / </t>
    </r>
    <r>
      <rPr>
        <b/>
        <i/>
        <sz val="11"/>
        <color indexed="8"/>
        <rFont val="Calibri"/>
        <family val="2"/>
      </rPr>
      <t>PDV 
status</t>
    </r>
  </si>
  <si>
    <r>
      <t xml:space="preserve">% IPA sredstva / </t>
    </r>
    <r>
      <rPr>
        <b/>
        <i/>
        <sz val="11"/>
        <color indexed="8"/>
        <rFont val="Calibri"/>
        <family val="2"/>
      </rPr>
      <t xml:space="preserve">% IPA doprinosa </t>
    </r>
  </si>
  <si>
    <r>
      <t>Valute</t>
    </r>
    <r>
      <rPr>
        <sz val="11"/>
        <color indexed="8"/>
        <rFont val="Calibri"/>
        <family val="2"/>
      </rPr>
      <t xml:space="preserve"> (Izberite eno možnost) /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Novčana jedinica </t>
    </r>
    <r>
      <rPr>
        <i/>
        <sz val="11"/>
        <color indexed="8"/>
        <rFont val="Calibri"/>
        <family val="2"/>
      </rPr>
      <t>(Izaberite jednu opciju)</t>
    </r>
  </si>
  <si>
    <r>
      <t>V celoti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 xml:space="preserve">ljiv / </t>
    </r>
    <r>
      <rPr>
        <i/>
        <sz val="11"/>
        <color indexed="8"/>
        <rFont val="Arial"/>
        <family val="2"/>
      </rPr>
      <t>U potpunosti nadoknadivo</t>
    </r>
  </si>
  <si>
    <r>
      <t>Delno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>ljiv /</t>
    </r>
    <r>
      <rPr>
        <i/>
        <sz val="11"/>
        <color indexed="8"/>
        <rFont val="Arial"/>
        <family val="2"/>
      </rPr>
      <t xml:space="preserve"> Djelomično nadoknadivo</t>
    </r>
  </si>
  <si>
    <r>
      <t>Ni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 xml:space="preserve">ljiv / </t>
    </r>
    <r>
      <rPr>
        <i/>
        <sz val="11"/>
        <color indexed="8"/>
        <rFont val="Arial"/>
        <family val="2"/>
      </rPr>
      <t>Nenadoknadivo</t>
    </r>
  </si>
  <si>
    <t>Infrastruktura 1</t>
  </si>
  <si>
    <t>Infrastruktura 2</t>
  </si>
  <si>
    <t>Infrastruktura 3</t>
  </si>
  <si>
    <t>Infrastruktura 4</t>
  </si>
  <si>
    <t>Infrastruktura 5</t>
  </si>
  <si>
    <t>Infrastruktura 6</t>
  </si>
  <si>
    <t>Infrastruktura 7</t>
  </si>
  <si>
    <t>Infrastruktura 8</t>
  </si>
  <si>
    <t>Infrastruktura 9</t>
  </si>
  <si>
    <t>Infrastruktura 10</t>
  </si>
  <si>
    <r>
      <t xml:space="preserve">Sorazmerni delež / </t>
    </r>
    <r>
      <rPr>
        <b/>
        <i/>
        <sz val="11"/>
        <rFont val="Calibri"/>
        <family val="2"/>
      </rPr>
      <t>Razmjerna osnovica</t>
    </r>
  </si>
  <si>
    <r>
      <t>Opis /</t>
    </r>
    <r>
      <rPr>
        <b/>
        <i/>
        <sz val="11"/>
        <rFont val="Calibri"/>
        <family val="2"/>
      </rPr>
      <t xml:space="preserve"> Opis</t>
    </r>
  </si>
  <si>
    <r>
      <t xml:space="preserve">Izraženi kot odstotek direktnih stroškov. </t>
    </r>
    <r>
      <rPr>
        <i/>
        <sz val="11"/>
        <color indexed="8"/>
        <rFont val="Calibri"/>
        <family val="2"/>
      </rPr>
      <t>/ Izraženi kao postotak direktnih troškova.</t>
    </r>
  </si>
  <si>
    <r>
      <t xml:space="preserve">A.2 - PRORAČUN OPERACIJE (v €) / </t>
    </r>
    <r>
      <rPr>
        <b/>
        <i/>
        <sz val="14"/>
        <rFont val="Calibri"/>
        <family val="2"/>
      </rPr>
      <t>PRORAČUN OPERACIJE (U €)</t>
    </r>
  </si>
  <si>
    <r>
      <t xml:space="preserve">B - FINANČNI NAČRT / </t>
    </r>
    <r>
      <rPr>
        <b/>
        <i/>
        <sz val="14"/>
        <rFont val="Calibri"/>
        <family val="2"/>
      </rPr>
      <t>FINANCIJSKI PLAN</t>
    </r>
  </si>
  <si>
    <r>
      <t xml:space="preserve">Ta finančni načrt morajo potrditi vsi partnerji na podlagi izjave o partnerstvu. / </t>
    </r>
    <r>
      <rPr>
        <i/>
        <sz val="11"/>
        <rFont val="Calibri"/>
        <family val="2"/>
      </rPr>
      <t>Ovaj financijski plan mora biti ovjeren od strane svih partnera na osnovi izjave o partnerstvu.</t>
    </r>
  </si>
  <si>
    <r>
      <t xml:space="preserve">Partner / </t>
    </r>
    <r>
      <rPr>
        <b/>
        <i/>
        <sz val="10"/>
        <rFont val="Calibri"/>
        <family val="2"/>
      </rPr>
      <t>Partner</t>
    </r>
  </si>
  <si>
    <r>
      <t>Mesec /</t>
    </r>
    <r>
      <rPr>
        <i/>
        <sz val="11"/>
        <color indexed="8"/>
        <rFont val="Calibri"/>
        <family val="2"/>
      </rPr>
      <t xml:space="preserve"> mjesec</t>
    </r>
  </si>
  <si>
    <r>
      <t xml:space="preserve">Dan / </t>
    </r>
    <r>
      <rPr>
        <i/>
        <sz val="11"/>
        <color indexed="8"/>
        <rFont val="Calibri"/>
        <family val="2"/>
      </rPr>
      <t>dan</t>
    </r>
  </si>
  <si>
    <r>
      <t xml:space="preserve">Ura / </t>
    </r>
    <r>
      <rPr>
        <i/>
        <sz val="11"/>
        <color indexed="8"/>
        <rFont val="Calibri"/>
        <family val="2"/>
      </rPr>
      <t>sat</t>
    </r>
  </si>
  <si>
    <r>
      <t xml:space="preserve">Regionalno / </t>
    </r>
    <r>
      <rPr>
        <b/>
        <i/>
        <sz val="10"/>
        <rFont val="Calibri"/>
        <family val="2"/>
      </rPr>
      <t>Regionalno</t>
    </r>
  </si>
  <si>
    <r>
      <t xml:space="preserve">Lokalno / </t>
    </r>
    <r>
      <rPr>
        <b/>
        <i/>
        <sz val="10"/>
        <rFont val="Calibri"/>
        <family val="2"/>
      </rPr>
      <t>Lokalno</t>
    </r>
  </si>
  <si>
    <r>
      <t xml:space="preserve">Drugo / </t>
    </r>
    <r>
      <rPr>
        <b/>
        <i/>
        <sz val="10"/>
        <rFont val="Calibri"/>
        <family val="2"/>
      </rPr>
      <t>Drugo</t>
    </r>
  </si>
  <si>
    <r>
      <t xml:space="preserve">Zasebno / </t>
    </r>
    <r>
      <rPr>
        <b/>
        <i/>
        <sz val="10"/>
        <rFont val="Calibri"/>
        <family val="2"/>
      </rPr>
      <t>Privatno</t>
    </r>
  </si>
  <si>
    <r>
      <t xml:space="preserve">Finančni viri projekta / </t>
    </r>
    <r>
      <rPr>
        <b/>
        <i/>
        <sz val="12"/>
        <rFont val="Calibri"/>
        <family val="2"/>
      </rPr>
      <t>Financijski izvori projekta</t>
    </r>
  </si>
  <si>
    <r>
      <t xml:space="preserve">      Skupaj stroški / 
  </t>
    </r>
    <r>
      <rPr>
        <b/>
        <i/>
        <sz val="12"/>
        <rFont val="Calibri"/>
        <family val="2"/>
      </rPr>
      <t xml:space="preserve">    Ukupno troškovi</t>
    </r>
  </si>
  <si>
    <r>
      <t xml:space="preserve">      Prihodek, ki se odšteje (1) / 
      </t>
    </r>
    <r>
      <rPr>
        <i/>
        <sz val="12"/>
        <rFont val="Calibri"/>
        <family val="2"/>
      </rPr>
      <t>Prihodi koje treba odbiti (1)</t>
    </r>
  </si>
  <si>
    <r>
      <t xml:space="preserve">Neto prihodek, ki se odšteje (2) / 
</t>
    </r>
    <r>
      <rPr>
        <i/>
        <sz val="12"/>
        <rFont val="Calibri"/>
        <family val="2"/>
      </rPr>
      <t>Neto prihodi koje treba odbiti (2)</t>
    </r>
  </si>
  <si>
    <r>
      <t xml:space="preserve">      Skupaj upravičeni stroški / 
     </t>
    </r>
    <r>
      <rPr>
        <b/>
        <i/>
        <sz val="12"/>
        <rFont val="Calibri"/>
        <family val="2"/>
      </rPr>
      <t xml:space="preserve"> Ukupno prihvatljivi troškovi</t>
    </r>
  </si>
  <si>
    <r>
      <t xml:space="preserve">2    Lasten prispevek  (2.1 + 2.2) / 
      </t>
    </r>
    <r>
      <rPr>
        <i/>
        <sz val="12"/>
        <rFont val="Calibri"/>
        <family val="2"/>
      </rPr>
      <t>Vlastiti doprinos  (2.1 + 2.2)</t>
    </r>
  </si>
  <si>
    <r>
      <t xml:space="preserve">Znesek / 
</t>
    </r>
    <r>
      <rPr>
        <i/>
        <sz val="12"/>
        <rFont val="Calibri"/>
        <family val="2"/>
      </rPr>
      <t xml:space="preserve">Iznos </t>
    </r>
  </si>
  <si>
    <t>Controll</t>
  </si>
  <si>
    <r>
      <t xml:space="preserve">(1) Prosimo, ocenite skupni znesek prihodkov projekta (ne sofinanciranja), ustvarjenih v obdobju 5 let po dokončanju operacije. </t>
    </r>
    <r>
      <rPr>
        <i/>
        <sz val="11"/>
        <rFont val="Calibri"/>
        <family val="0"/>
      </rPr>
      <t>/ Molimo Vas da procijenite ukupni iznos prihoda projekta (ne sufinancirani) proizveden u roku od 5 godina od završetka operacije.</t>
    </r>
  </si>
  <si>
    <r>
      <t xml:space="preserve">Izpolnitev spodaj navedenih kazalnikov, je pogoj za izplačilo. Tabela bo izpolnjena pred podpisom pogodbe o sofinanciranju. </t>
    </r>
    <r>
      <rPr>
        <i/>
        <sz val="11"/>
        <rFont val="Calibri"/>
        <family val="2"/>
      </rPr>
      <t>/ Ovi pokazatelji moraju se postići na nivou operacije da budu plaćeni i bit će ispunjeni prije potpisivanja ugovora o sufinanciranju.</t>
    </r>
  </si>
  <si>
    <r>
      <t xml:space="preserve">C - KAZALNIKI NEPOSREDNIH UČINKOV (OUTPUT) / 
</t>
    </r>
    <r>
      <rPr>
        <b/>
        <i/>
        <sz val="14"/>
        <rFont val="Calibri"/>
        <family val="2"/>
      </rPr>
      <t>POKAZATELJI NEPOSREDNIH REZULTATA</t>
    </r>
  </si>
  <si>
    <r>
      <t xml:space="preserve">Naziv / </t>
    </r>
    <r>
      <rPr>
        <b/>
        <i/>
        <sz val="11"/>
        <rFont val="Calibri"/>
        <family val="2"/>
      </rPr>
      <t>Naziv</t>
    </r>
  </si>
  <si>
    <r>
      <t xml:space="preserve">Merska enota/ </t>
    </r>
    <r>
      <rPr>
        <b/>
        <i/>
        <sz val="11"/>
        <rFont val="Calibri"/>
        <family val="2"/>
      </rPr>
      <t>Jedinica mjere</t>
    </r>
  </si>
  <si>
    <r>
      <t xml:space="preserve">Načrtovana vrednost / </t>
    </r>
    <r>
      <rPr>
        <b/>
        <i/>
        <sz val="11"/>
        <rFont val="Calibri"/>
        <family val="2"/>
      </rPr>
      <t>Planirana vrijednost</t>
    </r>
  </si>
  <si>
    <r>
      <t xml:space="preserve">D - KOLEDAR IZDATKOV / </t>
    </r>
    <r>
      <rPr>
        <b/>
        <i/>
        <sz val="14"/>
        <rFont val="Calibri"/>
        <family val="2"/>
      </rPr>
      <t>RASPORED RASHODA</t>
    </r>
  </si>
  <si>
    <r>
      <t xml:space="preserve">Izdatki, ki jih uveljavljajo partnerji / </t>
    </r>
    <r>
      <rPr>
        <b/>
        <i/>
        <sz val="11"/>
        <rFont val="Calibri"/>
        <family val="2"/>
      </rPr>
      <t>Rashodi koji će biti potraživani od partner</t>
    </r>
  </si>
  <si>
    <r>
      <t xml:space="preserve">SKUPAJ upravičeno v €/
</t>
    </r>
    <r>
      <rPr>
        <b/>
        <i/>
        <sz val="11"/>
        <rFont val="Calibri"/>
        <family val="2"/>
      </rPr>
      <t xml:space="preserve">UKUPNO prihvatljivo u € </t>
    </r>
  </si>
  <si>
    <r>
      <t xml:space="preserve">Prihodek, ki se odšteje (1) / </t>
    </r>
    <r>
      <rPr>
        <b/>
        <i/>
        <sz val="11"/>
        <rFont val="Calibri"/>
        <family val="2"/>
      </rPr>
      <t>Prihodi koje treba odbiti (1)</t>
    </r>
  </si>
  <si>
    <r>
      <t>Neto prihodek, ki se odšteje (2) /</t>
    </r>
    <r>
      <rPr>
        <b/>
        <i/>
        <sz val="11"/>
        <rFont val="Calibri"/>
        <family val="2"/>
      </rPr>
      <t xml:space="preserve"> Neto prihodi koje treba odbiti (2)</t>
    </r>
  </si>
  <si>
    <r>
      <t xml:space="preserve">E - KOLEDAR POROČANJA / </t>
    </r>
    <r>
      <rPr>
        <b/>
        <i/>
        <sz val="14"/>
        <rFont val="Calibri"/>
        <family val="2"/>
      </rPr>
      <t>RASPORED IZVJEŠTAVANJA</t>
    </r>
  </si>
  <si>
    <r>
      <t xml:space="preserve">Datumi predložitve vmesnih poročil / 
</t>
    </r>
    <r>
      <rPr>
        <b/>
        <i/>
        <sz val="11"/>
        <rFont val="Calibri"/>
        <family val="2"/>
      </rPr>
      <t>Datumi podnošenja izvješća o napretku</t>
    </r>
  </si>
  <si>
    <r>
      <t xml:space="preserve">3.2. Gradbena dela, oprema (amortizacija) / </t>
    </r>
    <r>
      <rPr>
        <i/>
        <sz val="11"/>
        <rFont val="Calibri"/>
        <family val="2"/>
      </rPr>
      <t>Građevinski radovi, oprema (amortizacija)</t>
    </r>
  </si>
  <si>
    <t>3.1. Gradbena dela, oprema, zemljišče (v celoti upravičeno) / Građevinski radovi, oprema, zemlja (prihvatljivo u potpunosti)</t>
  </si>
  <si>
    <t>3.3. Gradbena dela, oprema (če je delno upravičeno) / Građevinski radovi, oprema (dijelom prihvatljivo)</t>
  </si>
  <si>
    <r>
      <t>SPLOŠNI DEL (bo priloga k pogodbi o sofinanciranju) /</t>
    </r>
    <r>
      <rPr>
        <b/>
        <i/>
        <sz val="11"/>
        <rFont val="Calibri"/>
        <family val="2"/>
      </rPr>
      <t xml:space="preserve"> 
OPĆI DIO (biti će prilog uz ugovor o sufinanciranju)</t>
    </r>
  </si>
  <si>
    <r>
      <t xml:space="preserve">Okrajšava  partnerjevega naziva / </t>
    </r>
    <r>
      <rPr>
        <b/>
        <i/>
        <sz val="11"/>
        <color indexed="8"/>
        <rFont val="Calibri"/>
        <family val="2"/>
      </rPr>
      <t>Kratica naziva partnera</t>
    </r>
  </si>
  <si>
    <r>
      <t xml:space="preserve">                Prijavitelj izpolni ali izbre pred tiskanjem. /  </t>
    </r>
    <r>
      <rPr>
        <i/>
        <sz val="11"/>
        <color indexed="8"/>
        <rFont val="Calibri"/>
        <family val="2"/>
      </rPr>
      <t>Upisuje ili bira prijavitelj prije tiskanja.</t>
    </r>
  </si>
  <si>
    <r>
      <t xml:space="preserve">PRIJAVNICA - DEL B FINANČNI OPIS / </t>
    </r>
    <r>
      <rPr>
        <b/>
        <i/>
        <sz val="16"/>
        <color indexed="8"/>
        <rFont val="Calibri"/>
        <family val="2"/>
      </rPr>
      <t>PRIJAVNI OBRAZAC - DIO B FINANCIJSKI OPIS</t>
    </r>
    <r>
      <rPr>
        <b/>
        <sz val="16"/>
        <color indexed="8"/>
        <rFont val="Calibri"/>
        <family val="2"/>
      </rPr>
      <t xml:space="preserve">
</t>
    </r>
    <r>
      <rPr>
        <sz val="14"/>
        <color indexed="8"/>
        <rFont val="Calibri"/>
        <family val="0"/>
      </rPr>
      <t xml:space="preserve">PODROBNI DEL / </t>
    </r>
    <r>
      <rPr>
        <i/>
        <sz val="14"/>
        <color indexed="8"/>
        <rFont val="Calibri"/>
        <family val="2"/>
      </rPr>
      <t>DETALJNI DIO</t>
    </r>
  </si>
  <si>
    <t>Prosimo, da izpolnete tabelo samo za leta, v katerih bodo nastali upravičeni izdatki. / Molimo Vas da ispunite retke samo za godinu, u kojoj će se pojaviti prihvatljivi troškovi.</t>
  </si>
  <si>
    <t>Prosimo, izpolnite vrstice samo za leta, v katerih bodo upravičeni stroški nastali. V zadnjem stolpcu navedite znesek DDV, ki je vključen v znesek skupaj. Samo nepovračljiv DDV je upravičen. / Molimo Vas da ispunite retke samo za godinu, u kojoj će se pojaviti prihvatljivi troškovi.V zadnji koloni isupnite iznos PDV koji je uključen u ukupni iznos. Samo PDV koji je nenadoknadiv je prihvatljiv.</t>
  </si>
  <si>
    <r>
      <t xml:space="preserve">3.3. Gradbena dela, oprema / </t>
    </r>
    <r>
      <rPr>
        <b/>
        <i/>
        <sz val="14"/>
        <color indexed="8"/>
        <rFont val="Calibri"/>
        <family val="2"/>
      </rPr>
      <t>Građevinski radovi, oprema</t>
    </r>
  </si>
  <si>
    <r>
      <t xml:space="preserve">3.2. Gradbena dela, oprema / </t>
    </r>
    <r>
      <rPr>
        <b/>
        <i/>
        <sz val="14"/>
        <color indexed="8"/>
        <rFont val="Calibri"/>
        <family val="2"/>
      </rPr>
      <t>Građevinski radovi, oprema</t>
    </r>
  </si>
  <si>
    <r>
      <t xml:space="preserve">3.1. Gradbena dela, oprema, zemljišče / </t>
    </r>
    <r>
      <rPr>
        <b/>
        <i/>
        <sz val="14"/>
        <color indexed="8"/>
        <rFont val="Calibri"/>
        <family val="2"/>
      </rPr>
      <t xml:space="preserve">Građevinski radovi, oprema, zemlja </t>
    </r>
  </si>
  <si>
    <r>
      <t>V celoti upravičeno. / P</t>
    </r>
    <r>
      <rPr>
        <i/>
        <sz val="11"/>
        <color indexed="60"/>
        <rFont val="Calibri"/>
        <family val="2"/>
      </rPr>
      <t>rihvatljivo u potpunosti.</t>
    </r>
  </si>
  <si>
    <r>
      <t>V primeru amortizacije. /</t>
    </r>
    <r>
      <rPr>
        <i/>
        <sz val="11"/>
        <color indexed="60"/>
        <rFont val="Calibri"/>
        <family val="2"/>
      </rPr>
      <t xml:space="preserve"> U slučaju amortizacije.</t>
    </r>
  </si>
  <si>
    <r>
      <t xml:space="preserve">Amortizacija 2008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2"/>
      </rPr>
      <t>2008</t>
    </r>
  </si>
  <si>
    <r>
      <t xml:space="preserve">Amortizacija 2009 / </t>
    </r>
    <r>
      <rPr>
        <b/>
        <i/>
        <sz val="10"/>
        <rFont val="Calibri"/>
        <family val="0"/>
      </rPr>
      <t>Amortizacija</t>
    </r>
    <r>
      <rPr>
        <b/>
        <sz val="10"/>
        <rFont val="Calibri"/>
        <family val="2"/>
      </rPr>
      <t xml:space="preserve"> 2009</t>
    </r>
  </si>
  <si>
    <r>
      <t xml:space="preserve">Amortizacija 2010 / </t>
    </r>
    <r>
      <rPr>
        <b/>
        <i/>
        <sz val="10"/>
        <rFont val="Calibri"/>
        <family val="0"/>
      </rPr>
      <t>Amortizacij</t>
    </r>
    <r>
      <rPr>
        <b/>
        <sz val="10"/>
        <rFont val="Calibri"/>
        <family val="2"/>
      </rPr>
      <t>a 2010</t>
    </r>
  </si>
  <si>
    <r>
      <t xml:space="preserve">Amortizacija 2011 / </t>
    </r>
    <r>
      <rPr>
        <b/>
        <i/>
        <sz val="10"/>
        <rFont val="Calibri"/>
        <family val="0"/>
      </rPr>
      <t>Amortizacija</t>
    </r>
    <r>
      <rPr>
        <b/>
        <sz val="10"/>
        <rFont val="Calibri"/>
        <family val="2"/>
      </rPr>
      <t xml:space="preserve"> 2011</t>
    </r>
  </si>
  <si>
    <r>
      <t xml:space="preserve">Amortizacija 2012 / </t>
    </r>
    <r>
      <rPr>
        <b/>
        <i/>
        <sz val="10"/>
        <rFont val="Calibri"/>
        <family val="0"/>
      </rPr>
      <t>Amortizacija</t>
    </r>
    <r>
      <rPr>
        <b/>
        <sz val="10"/>
        <rFont val="Calibri"/>
        <family val="2"/>
      </rPr>
      <t xml:space="preserve"> 2012</t>
    </r>
  </si>
  <si>
    <r>
      <t xml:space="preserve">Amortizacija 2013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2"/>
      </rPr>
      <t>2013</t>
    </r>
  </si>
  <si>
    <r>
      <t xml:space="preserve">Amortizacija 2014 / </t>
    </r>
    <r>
      <rPr>
        <b/>
        <i/>
        <sz val="10"/>
        <rFont val="Calibri"/>
        <family val="0"/>
      </rPr>
      <t>Amortizacija</t>
    </r>
    <r>
      <rPr>
        <b/>
        <sz val="10"/>
        <rFont val="Calibri"/>
        <family val="2"/>
      </rPr>
      <t xml:space="preserve"> 2014</t>
    </r>
  </si>
  <si>
    <r>
      <t xml:space="preserve">Amortizacija 2015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2"/>
      </rPr>
      <t>2015</t>
    </r>
  </si>
  <si>
    <r>
      <t xml:space="preserve">Amortizacija 2008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0"/>
      </rPr>
      <t>2008</t>
    </r>
  </si>
  <si>
    <r>
      <t xml:space="preserve">Amortizacija 2009 / </t>
    </r>
    <r>
      <rPr>
        <b/>
        <i/>
        <sz val="10"/>
        <rFont val="Calibri"/>
        <family val="0"/>
      </rPr>
      <t>Amortizacija</t>
    </r>
    <r>
      <rPr>
        <b/>
        <sz val="10"/>
        <rFont val="Calibri"/>
        <family val="0"/>
      </rPr>
      <t xml:space="preserve"> 2009</t>
    </r>
  </si>
  <si>
    <r>
      <t xml:space="preserve">Amortizacija 2010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0"/>
      </rPr>
      <t>2010</t>
    </r>
  </si>
  <si>
    <r>
      <t xml:space="preserve">Amortizacija 2011 / </t>
    </r>
    <r>
      <rPr>
        <b/>
        <i/>
        <sz val="10"/>
        <rFont val="Calibri"/>
        <family val="0"/>
      </rPr>
      <t>Amortizacija</t>
    </r>
    <r>
      <rPr>
        <b/>
        <sz val="10"/>
        <rFont val="Calibri"/>
        <family val="0"/>
      </rPr>
      <t xml:space="preserve"> 2011</t>
    </r>
  </si>
  <si>
    <r>
      <t xml:space="preserve">Amortizacija 2012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0"/>
      </rPr>
      <t>2012</t>
    </r>
  </si>
  <si>
    <r>
      <t xml:space="preserve">Amortizacija 2013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0"/>
      </rPr>
      <t>2013</t>
    </r>
  </si>
  <si>
    <r>
      <t xml:space="preserve">Amortizacija 2014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0"/>
      </rPr>
      <t>2014</t>
    </r>
  </si>
  <si>
    <r>
      <t xml:space="preserve">Amortizacija 2015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0"/>
      </rPr>
      <t>2015</t>
    </r>
  </si>
  <si>
    <t>Prosimo, izpolnite vrstice samo za leta, v katerih bodo upravičeni stroški nastali. V zadnjem stolpcu navedite znesek DDV, ki je vključen v znesek skupaj. Samo nepovračljiv DDV je upravičen. / Molimo Vas da ispunite retke samo za godinu, u kojoj će se pojaviti prihvatljivi troškovi. U zadnjoj koloni isupnite iznos PDV koji je uključen u ukupni iznos. Samo PDV koji je nenadoknadiv je prihvatljiv.</t>
  </si>
  <si>
    <t>Prosimo, izpolnite vrstice samo za leta, v katerih bodo upravičeni stroški nastali. V zadnjem stolpcu navedite znesek DDV, ki je vključen v znesek skupaj. Samo nepovračljiv DDV je upravičen. / Molimo Vas da ispunite retke samo za godinu, u kojoj će se pojaviti prihvatljivi troškovi.U zadnjoj koloni isupnite iznos PDV koji je uključen u ukupni iznos. Samo PDV koji je nenadoknadiv je prihvatljiv.</t>
  </si>
  <si>
    <r>
      <t xml:space="preserve">Delno upravičeno. / </t>
    </r>
    <r>
      <rPr>
        <i/>
        <sz val="11"/>
        <color indexed="60"/>
        <rFont val="Calibri"/>
        <family val="2"/>
      </rPr>
      <t>Prihvatljivo u potpunosti.</t>
    </r>
  </si>
  <si>
    <r>
      <t xml:space="preserve">Državno / </t>
    </r>
    <r>
      <rPr>
        <b/>
        <i/>
        <sz val="10"/>
        <rFont val="Calibri"/>
        <family val="2"/>
      </rPr>
      <t>Državno</t>
    </r>
  </si>
  <si>
    <r>
      <t xml:space="preserve">Prosimo, vpišite okvirne datume za poročanje o projektu (praviloma vsakih šest mesecev). Zavezujoči datumi bodo prilagojeni pred podpisom pogodbe o sofinanciranju IPA. Zneski bodo enkrat letno in pred končnim izplačilom prilagojeni z dodatkom k pogodbi.  </t>
    </r>
    <r>
      <rPr>
        <i/>
        <sz val="11"/>
        <rFont val="Calibri"/>
        <family val="0"/>
      </rPr>
      <t xml:space="preserve">/ Molimo Vas da unesete indikativne datume za izvještavanje o projektu (kao opće pravilo svakih šest mjeseci). Datumi će biti podešeni prije potpisivanja ugovora o subvencioniranju IPA. Iznosi će biti ispravljeni jednom godišnje i prije konačne isplate putem aneksa ugovoru. </t>
    </r>
  </si>
  <si>
    <r>
      <t xml:space="preserve">Ta koledar izdatkov je treba upoštevati za poročanje o izvajanju projekta in izdatkih, da se prepreči prenehanje prevzetih obveznosti na ravni programa ali projekta. / </t>
    </r>
    <r>
      <rPr>
        <i/>
        <sz val="11"/>
        <rFont val="Calibri"/>
        <family val="2"/>
      </rPr>
      <t>Ovaj raspored rashoda mora se poštovati za izvještavanje o provedbi projekata i rashodima kako bi se izbjegle poteškoće u preuzetim obvezama na programskom i projektnom nivou.</t>
    </r>
  </si>
  <si>
    <r>
      <t xml:space="preserve">Izhodiščna vrednost / </t>
    </r>
    <r>
      <rPr>
        <b/>
        <i/>
        <sz val="11"/>
        <rFont val="Calibri"/>
        <family val="0"/>
      </rPr>
      <t>Ishodišna vrijednost</t>
    </r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</si>
</sst>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F_-;\-* #,##0.00\ _F_-;_-* &quot;-&quot;??\ _F_-;_-@_-"/>
    <numFmt numFmtId="181" formatCode="_-* #,##0.00_-;\-* #,##0.00_-;_-* &quot;-&quot;??_-;_-@_-"/>
    <numFmt numFmtId="182" formatCode="[$€-2]\ #,##0.00"/>
    <numFmt numFmtId="183" formatCode="0.000"/>
    <numFmt numFmtId="184" formatCode="[$£-809]#,##0.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"/>
    <numFmt numFmtId="192" formatCode="0.000000000"/>
    <numFmt numFmtId="193" formatCode="0.0000000000"/>
    <numFmt numFmtId="194" formatCode="0.00000000000"/>
    <numFmt numFmtId="195" formatCode="0.000000000000"/>
    <numFmt numFmtId="196" formatCode="0.00000000"/>
    <numFmt numFmtId="197" formatCode="0.0000000"/>
    <numFmt numFmtId="198" formatCode="0.0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-40C]dddd\ d\ mmmm\ yyyy"/>
  </numFmts>
  <fonts count="63"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0"/>
    </font>
    <font>
      <b/>
      <sz val="9"/>
      <color indexed="12"/>
      <name val="Calibri"/>
      <family val="0"/>
    </font>
    <font>
      <sz val="9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0"/>
    </font>
    <font>
      <i/>
      <sz val="11"/>
      <color indexed="12"/>
      <name val="Calibri"/>
      <family val="0"/>
    </font>
    <font>
      <i/>
      <sz val="20"/>
      <color indexed="12"/>
      <name val="Webdings"/>
      <family val="1"/>
    </font>
    <font>
      <i/>
      <sz val="20"/>
      <color indexed="12"/>
      <name val="Calibri"/>
      <family val="0"/>
    </font>
    <font>
      <b/>
      <i/>
      <sz val="11"/>
      <color indexed="12"/>
      <name val="Calibri"/>
      <family val="0"/>
    </font>
    <font>
      <i/>
      <sz val="11"/>
      <name val="Calibri"/>
      <family val="0"/>
    </font>
    <font>
      <b/>
      <sz val="10"/>
      <name val="Arial"/>
      <family val="2"/>
    </font>
    <font>
      <b/>
      <sz val="14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0"/>
    </font>
    <font>
      <b/>
      <i/>
      <sz val="16"/>
      <color indexed="8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  <font>
      <b/>
      <i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0"/>
      <name val="Calibri"/>
      <family val="2"/>
    </font>
    <font>
      <b/>
      <i/>
      <sz val="11"/>
      <color indexed="63"/>
      <name val="Calibri"/>
      <family val="2"/>
    </font>
    <font>
      <i/>
      <sz val="14"/>
      <color indexed="8"/>
      <name val="Calibri"/>
      <family val="2"/>
    </font>
    <font>
      <b/>
      <i/>
      <sz val="16"/>
      <name val="Calibri"/>
      <family val="2"/>
    </font>
    <font>
      <i/>
      <sz val="12"/>
      <name val="Calibri"/>
      <family val="2"/>
    </font>
    <font>
      <i/>
      <sz val="11"/>
      <color indexed="8"/>
      <name val="Arial"/>
      <family val="2"/>
    </font>
    <font>
      <b/>
      <i/>
      <sz val="12"/>
      <name val="Calibri"/>
      <family val="2"/>
    </font>
    <font>
      <i/>
      <sz val="11"/>
      <color indexed="6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4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7" fillId="4" borderId="0" applyNumberFormat="0" applyBorder="0" applyAlignment="0" applyProtection="0"/>
    <xf numFmtId="0" fontId="41" fillId="7" borderId="1" applyNumberFormat="0" applyAlignment="0" applyProtection="0"/>
    <xf numFmtId="0" fontId="4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2" fillId="0" borderId="0" xfId="48" applyFont="1" applyFill="1" applyAlignment="1" applyProtection="1">
      <alignment horizontal="center" vertical="center" wrapText="1"/>
      <protection hidden="1"/>
    </xf>
    <xf numFmtId="0" fontId="3" fillId="0" borderId="0" xfId="48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9" fillId="0" borderId="0" xfId="48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wrapText="1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4" fontId="9" fillId="0" borderId="0" xfId="48" applyNumberFormat="1" applyFont="1" applyFill="1" applyBorder="1" applyAlignment="1" applyProtection="1">
      <alignment horizontal="right" vertical="center"/>
      <protection hidden="1"/>
    </xf>
    <xf numFmtId="0" fontId="3" fillId="4" borderId="0" xfId="48" applyFont="1" applyFill="1" applyBorder="1" applyAlignment="1" applyProtection="1">
      <alignment horizontal="right" vertical="center"/>
      <protection hidden="1"/>
    </xf>
    <xf numFmtId="0" fontId="9" fillId="0" borderId="0" xfId="48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4" fontId="6" fillId="0" borderId="11" xfId="0" applyNumberFormat="1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" fontId="6" fillId="0" borderId="13" xfId="0" applyNumberFormat="1" applyFon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" fontId="6" fillId="0" borderId="15" xfId="0" applyNumberFormat="1" applyFon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4" fontId="6" fillId="0" borderId="13" xfId="0" applyNumberFormat="1" applyFont="1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2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10" fontId="0" fillId="0" borderId="21" xfId="0" applyNumberFormat="1" applyBorder="1" applyAlignment="1" applyProtection="1">
      <alignment/>
      <protection locked="0"/>
    </xf>
    <xf numFmtId="10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10" fontId="0" fillId="0" borderId="10" xfId="0" applyNumberForma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11" fillId="24" borderId="18" xfId="48" applyNumberFormat="1" applyFont="1" applyFill="1" applyBorder="1" applyAlignment="1" applyProtection="1">
      <alignment horizontal="right" vertical="center"/>
      <protection hidden="1"/>
    </xf>
    <xf numFmtId="4" fontId="11" fillId="24" borderId="21" xfId="48" applyNumberFormat="1" applyFont="1" applyFill="1" applyBorder="1" applyAlignment="1" applyProtection="1">
      <alignment horizontal="right" vertical="center"/>
      <protection hidden="1"/>
    </xf>
    <xf numFmtId="4" fontId="12" fillId="24" borderId="21" xfId="48" applyNumberFormat="1" applyFont="1" applyFill="1" applyBorder="1" applyAlignment="1" applyProtection="1">
      <alignment horizontal="right" vertical="center"/>
      <protection hidden="1"/>
    </xf>
    <xf numFmtId="4" fontId="12" fillId="24" borderId="24" xfId="48" applyNumberFormat="1" applyFont="1" applyFill="1" applyBorder="1" applyAlignment="1" applyProtection="1">
      <alignment horizontal="right" vertical="center"/>
      <protection hidden="1"/>
    </xf>
    <xf numFmtId="9" fontId="0" fillId="0" borderId="18" xfId="0" applyNumberFormat="1" applyBorder="1" applyAlignment="1" applyProtection="1">
      <alignment/>
      <protection locked="0"/>
    </xf>
    <xf numFmtId="9" fontId="0" fillId="0" borderId="21" xfId="0" applyNumberFormat="1" applyBorder="1" applyAlignment="1" applyProtection="1">
      <alignment/>
      <protection locked="0"/>
    </xf>
    <xf numFmtId="9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6" fillId="11" borderId="0" xfId="0" applyFont="1" applyFill="1" applyAlignment="1" applyProtection="1">
      <alignment/>
      <protection hidden="1"/>
    </xf>
    <xf numFmtId="0" fontId="0" fillId="0" borderId="14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0" borderId="0" xfId="0" applyFont="1" applyFill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wrapText="1"/>
      <protection hidden="1"/>
    </xf>
    <xf numFmtId="0" fontId="29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52" applyFont="1" applyFill="1" applyBorder="1" applyAlignment="1" applyProtection="1">
      <alignment horizontal="right" wrapText="1"/>
      <protection hidden="1"/>
    </xf>
    <xf numFmtId="0" fontId="11" fillId="0" borderId="0" xfId="52" applyFont="1" applyFill="1" applyBorder="1" applyAlignment="1" applyProtection="1">
      <alignment wrapText="1"/>
      <protection hidden="1"/>
    </xf>
    <xf numFmtId="0" fontId="11" fillId="0" borderId="0" xfId="0" applyFont="1" applyAlignment="1" applyProtection="1">
      <alignment/>
      <protection hidden="1"/>
    </xf>
    <xf numFmtId="4" fontId="12" fillId="0" borderId="0" xfId="0" applyNumberFormat="1" applyFont="1" applyFill="1" applyAlignment="1" applyProtection="1">
      <alignment wrapText="1"/>
      <protection hidden="1"/>
    </xf>
    <xf numFmtId="0" fontId="12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11" fillId="0" borderId="0" xfId="52" applyFont="1" applyFill="1" applyBorder="1" applyAlignment="1" applyProtection="1">
      <alignment horizontal="left" wrapText="1"/>
      <protection hidden="1"/>
    </xf>
    <xf numFmtId="4" fontId="11" fillId="0" borderId="0" xfId="0" applyNumberFormat="1" applyFont="1" applyAlignment="1" applyProtection="1">
      <alignment/>
      <protection hidden="1"/>
    </xf>
    <xf numFmtId="4" fontId="12" fillId="0" borderId="0" xfId="0" applyNumberFormat="1" applyFont="1" applyAlignment="1" applyProtection="1">
      <alignment wrapText="1"/>
      <protection hidden="1"/>
    </xf>
    <xf numFmtId="0" fontId="11" fillId="4" borderId="10" xfId="39" applyFont="1" applyBorder="1" applyAlignment="1" applyProtection="1">
      <alignment horizontal="center" wrapText="1"/>
      <protection hidden="1"/>
    </xf>
    <xf numFmtId="4" fontId="11" fillId="0" borderId="0" xfId="0" applyNumberFormat="1" applyFont="1" applyAlignment="1" applyProtection="1">
      <alignment wrapText="1"/>
      <protection hidden="1"/>
    </xf>
    <xf numFmtId="0" fontId="11" fillId="4" borderId="33" xfId="39" applyFont="1" applyFill="1" applyBorder="1" applyAlignment="1" applyProtection="1">
      <alignment horizontal="center" wrapText="1"/>
      <protection hidden="1"/>
    </xf>
    <xf numFmtId="0" fontId="11" fillId="4" borderId="34" xfId="39" applyFont="1" applyBorder="1" applyAlignment="1" applyProtection="1">
      <alignment horizontal="center" wrapText="1"/>
      <protection hidden="1"/>
    </xf>
    <xf numFmtId="0" fontId="12" fillId="4" borderId="35" xfId="0" applyFont="1" applyFill="1" applyBorder="1" applyAlignment="1" applyProtection="1">
      <alignment wrapText="1"/>
      <protection hidden="1"/>
    </xf>
    <xf numFmtId="4" fontId="12" fillId="24" borderId="10" xfId="0" applyNumberFormat="1" applyFont="1" applyFill="1" applyBorder="1" applyAlignment="1" applyProtection="1">
      <alignment wrapText="1"/>
      <protection hidden="1"/>
    </xf>
    <xf numFmtId="10" fontId="11" fillId="20" borderId="36" xfId="52" applyNumberFormat="1" applyFont="1" applyBorder="1" applyAlignment="1" applyProtection="1">
      <alignment wrapText="1"/>
      <protection hidden="1"/>
    </xf>
    <xf numFmtId="0" fontId="11" fillId="20" borderId="35" xfId="52" applyFont="1" applyBorder="1" applyAlignment="1" applyProtection="1">
      <alignment horizontal="right" wrapText="1"/>
      <protection hidden="1"/>
    </xf>
    <xf numFmtId="4" fontId="11" fillId="20" borderId="10" xfId="52" applyNumberFormat="1" applyFont="1" applyBorder="1" applyAlignment="1" applyProtection="1">
      <alignment wrapText="1"/>
      <protection hidden="1"/>
    </xf>
    <xf numFmtId="0" fontId="11" fillId="0" borderId="0" xfId="52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wrapText="1"/>
      <protection hidden="1"/>
    </xf>
    <xf numFmtId="4" fontId="12" fillId="24" borderId="10" xfId="0" applyNumberFormat="1" applyFont="1" applyFill="1" applyBorder="1" applyAlignment="1" applyProtection="1">
      <alignment wrapText="1"/>
      <protection hidden="1"/>
    </xf>
    <xf numFmtId="10" fontId="11" fillId="20" borderId="37" xfId="52" applyNumberFormat="1" applyFont="1" applyBorder="1" applyAlignment="1" applyProtection="1">
      <alignment wrapText="1"/>
      <protection hidden="1"/>
    </xf>
    <xf numFmtId="10" fontId="11" fillId="0" borderId="0" xfId="52" applyNumberFormat="1" applyFont="1" applyFill="1" applyBorder="1" applyAlignment="1" applyProtection="1">
      <alignment wrapText="1"/>
      <protection hidden="1"/>
    </xf>
    <xf numFmtId="4" fontId="11" fillId="0" borderId="0" xfId="52" applyNumberFormat="1" applyFont="1" applyFill="1" applyBorder="1" applyAlignment="1" applyProtection="1">
      <alignment/>
      <protection hidden="1"/>
    </xf>
    <xf numFmtId="4" fontId="11" fillId="0" borderId="0" xfId="52" applyNumberFormat="1" applyFont="1" applyFill="1" applyBorder="1" applyAlignment="1" applyProtection="1">
      <alignment wrapText="1"/>
      <protection hidden="1"/>
    </xf>
    <xf numFmtId="191" fontId="12" fillId="0" borderId="0" xfId="0" applyNumberFormat="1" applyFont="1" applyAlignment="1" applyProtection="1">
      <alignment horizontal="left" wrapText="1" indent="6"/>
      <protection hidden="1"/>
    </xf>
    <xf numFmtId="0" fontId="2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7" fillId="4" borderId="11" xfId="39" applyFont="1" applyFill="1" applyBorder="1" applyAlignment="1" applyProtection="1">
      <alignment horizontal="center"/>
      <protection hidden="1"/>
    </xf>
    <xf numFmtId="0" fontId="27" fillId="4" borderId="11" xfId="39" applyFont="1" applyBorder="1" applyAlignment="1" applyProtection="1">
      <alignment horizontal="center" wrapText="1"/>
      <protection hidden="1"/>
    </xf>
    <xf numFmtId="0" fontId="27" fillId="4" borderId="11" xfId="39" applyFont="1" applyBorder="1" applyAlignment="1" applyProtection="1">
      <alignment horizontal="center"/>
      <protection hidden="1"/>
    </xf>
    <xf numFmtId="0" fontId="27" fillId="4" borderId="15" xfId="39" applyFont="1" applyFill="1" applyBorder="1" applyAlignment="1" applyProtection="1">
      <alignment/>
      <protection hidden="1"/>
    </xf>
    <xf numFmtId="0" fontId="25" fillId="4" borderId="15" xfId="39" applyFont="1" applyBorder="1" applyAlignment="1" applyProtection="1">
      <alignment horizontal="center"/>
      <protection hidden="1"/>
    </xf>
    <xf numFmtId="0" fontId="12" fillId="4" borderId="10" xfId="0" applyFont="1" applyFill="1" applyBorder="1" applyAlignment="1" applyProtection="1">
      <alignment/>
      <protection hidden="1"/>
    </xf>
    <xf numFmtId="4" fontId="12" fillId="24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 wrapText="1"/>
      <protection hidden="1"/>
    </xf>
    <xf numFmtId="0" fontId="11" fillId="20" borderId="38" xfId="52" applyFont="1" applyBorder="1" applyAlignment="1" applyProtection="1">
      <alignment horizontal="right"/>
      <protection hidden="1"/>
    </xf>
    <xf numFmtId="4" fontId="11" fillId="20" borderId="38" xfId="52" applyNumberFormat="1" applyFont="1" applyBorder="1" applyAlignment="1" applyProtection="1">
      <alignment/>
      <protection hidden="1"/>
    </xf>
    <xf numFmtId="0" fontId="12" fillId="0" borderId="0" xfId="0" applyFont="1" applyAlignment="1" applyProtection="1">
      <alignment wrapText="1"/>
      <protection hidden="1"/>
    </xf>
    <xf numFmtId="0" fontId="11" fillId="0" borderId="0" xfId="52" applyFont="1" applyFill="1" applyBorder="1" applyAlignment="1" applyProtection="1">
      <alignment horizontal="center" wrapText="1"/>
      <protection hidden="1"/>
    </xf>
    <xf numFmtId="0" fontId="12" fillId="20" borderId="10" xfId="0" applyFont="1" applyFill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1" fillId="4" borderId="10" xfId="39" applyFont="1" applyBorder="1" applyAlignment="1" applyProtection="1">
      <alignment horizontal="center" vertical="center"/>
      <protection hidden="1"/>
    </xf>
    <xf numFmtId="0" fontId="11" fillId="4" borderId="10" xfId="39" applyFont="1" applyBorder="1" applyAlignment="1" applyProtection="1">
      <alignment horizontal="right" vertical="center"/>
      <protection hidden="1"/>
    </xf>
    <xf numFmtId="0" fontId="11" fillId="4" borderId="10" xfId="39" applyFont="1" applyBorder="1" applyAlignment="1" applyProtection="1">
      <alignment horizontal="right" vertical="center" wrapText="1"/>
      <protection hidden="1"/>
    </xf>
    <xf numFmtId="0" fontId="11" fillId="4" borderId="10" xfId="39" applyFont="1" applyBorder="1" applyAlignment="1" applyProtection="1">
      <alignment horizontal="center" vertical="center" wrapText="1"/>
      <protection hidden="1"/>
    </xf>
    <xf numFmtId="4" fontId="11" fillId="24" borderId="10" xfId="0" applyNumberFormat="1" applyFont="1" applyFill="1" applyBorder="1" applyAlignment="1" applyProtection="1">
      <alignment/>
      <protection hidden="1"/>
    </xf>
    <xf numFmtId="4" fontId="11" fillId="20" borderId="39" xfId="52" applyNumberFormat="1" applyFont="1" applyBorder="1" applyAlignment="1" applyProtection="1">
      <alignment/>
      <protection hidden="1"/>
    </xf>
    <xf numFmtId="4" fontId="11" fillId="20" borderId="15" xfId="52" applyNumberFormat="1" applyFont="1" applyBorder="1" applyAlignment="1" applyProtection="1">
      <alignment/>
      <protection hidden="1"/>
    </xf>
    <xf numFmtId="4" fontId="11" fillId="20" borderId="10" xfId="52" applyNumberFormat="1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11" fillId="0" borderId="0" xfId="0" applyFont="1" applyAlignment="1" applyProtection="1">
      <alignment/>
      <protection hidden="1"/>
    </xf>
    <xf numFmtId="0" fontId="11" fillId="4" borderId="0" xfId="0" applyFont="1" applyFill="1" applyBorder="1" applyAlignment="1" applyProtection="1">
      <alignment wrapText="1"/>
      <protection hidden="1"/>
    </xf>
    <xf numFmtId="0" fontId="11" fillId="20" borderId="38" xfId="52" applyFont="1" applyBorder="1" applyAlignment="1" applyProtection="1">
      <alignment horizontal="right" wrapText="1"/>
      <protection hidden="1"/>
    </xf>
    <xf numFmtId="4" fontId="11" fillId="20" borderId="40" xfId="52" applyNumberFormat="1" applyFont="1" applyBorder="1" applyAlignment="1" applyProtection="1">
      <alignment/>
      <protection hidden="1"/>
    </xf>
    <xf numFmtId="4" fontId="12" fillId="20" borderId="10" xfId="0" applyNumberFormat="1" applyFont="1" applyFill="1" applyBorder="1" applyAlignment="1" applyProtection="1">
      <alignment/>
      <protection hidden="1"/>
    </xf>
    <xf numFmtId="4" fontId="9" fillId="0" borderId="10" xfId="48" applyNumberFormat="1" applyFont="1" applyFill="1" applyBorder="1" applyAlignment="1" applyProtection="1">
      <alignment horizontal="right" vertical="center"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12" fillId="0" borderId="41" xfId="0" applyNumberFormat="1" applyFont="1" applyBorder="1" applyAlignment="1" applyProtection="1">
      <alignment/>
      <protection locked="0"/>
    </xf>
    <xf numFmtId="9" fontId="12" fillId="24" borderId="37" xfId="0" applyNumberFormat="1" applyFont="1" applyFill="1" applyBorder="1" applyAlignment="1" applyProtection="1">
      <alignment horizontal="center"/>
      <protection hidden="1"/>
    </xf>
    <xf numFmtId="0" fontId="11" fillId="4" borderId="42" xfId="52" applyFont="1" applyFill="1" applyBorder="1" applyAlignment="1" applyProtection="1">
      <alignment horizontal="center" wrapText="1"/>
      <protection hidden="1"/>
    </xf>
    <xf numFmtId="0" fontId="11" fillId="4" borderId="43" xfId="52" applyFont="1" applyFill="1" applyBorder="1" applyAlignment="1" applyProtection="1">
      <alignment horizontal="center" wrapText="1"/>
      <protection hidden="1"/>
    </xf>
    <xf numFmtId="0" fontId="12" fillId="0" borderId="10" xfId="39" applyFont="1" applyFill="1" applyBorder="1" applyAlignment="1" applyProtection="1">
      <alignment horizontal="center"/>
      <protection locked="0"/>
    </xf>
    <xf numFmtId="0" fontId="12" fillId="0" borderId="37" xfId="39" applyFont="1" applyFill="1" applyBorder="1" applyAlignment="1" applyProtection="1">
      <alignment horizontal="center" wrapText="1"/>
      <protection locked="0"/>
    </xf>
    <xf numFmtId="4" fontId="12" fillId="0" borderId="37" xfId="0" applyNumberFormat="1" applyFont="1" applyBorder="1" applyAlignment="1" applyProtection="1">
      <alignment/>
      <protection locked="0"/>
    </xf>
    <xf numFmtId="0" fontId="12" fillId="20" borderId="1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hidden="1"/>
    </xf>
    <xf numFmtId="4" fontId="12" fillId="0" borderId="0" xfId="0" applyNumberFormat="1" applyFont="1" applyAlignment="1" applyProtection="1">
      <alignment/>
      <protection hidden="1"/>
    </xf>
    <xf numFmtId="4" fontId="14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4" fontId="15" fillId="0" borderId="0" xfId="0" applyNumberFormat="1" applyFont="1" applyAlignment="1" applyProtection="1">
      <alignment/>
      <protection hidden="1"/>
    </xf>
    <xf numFmtId="4" fontId="0" fillId="24" borderId="27" xfId="0" applyNumberFormat="1" applyFill="1" applyBorder="1" applyAlignment="1" applyProtection="1">
      <alignment/>
      <protection hidden="1"/>
    </xf>
    <xf numFmtId="4" fontId="11" fillId="20" borderId="44" xfId="40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4" borderId="28" xfId="0" applyNumberFormat="1" applyFill="1" applyBorder="1" applyAlignment="1" applyProtection="1">
      <alignment/>
      <protection hidden="1"/>
    </xf>
    <xf numFmtId="4" fontId="11" fillId="20" borderId="45" xfId="40" applyNumberFormat="1" applyFont="1" applyBorder="1" applyAlignment="1" applyProtection="1">
      <alignment/>
      <protection hidden="1"/>
    </xf>
    <xf numFmtId="4" fontId="0" fillId="24" borderId="29" xfId="0" applyNumberFormat="1" applyFill="1" applyBorder="1" applyAlignment="1" applyProtection="1">
      <alignment/>
      <protection hidden="1"/>
    </xf>
    <xf numFmtId="4" fontId="11" fillId="20" borderId="46" xfId="40" applyNumberFormat="1" applyFont="1" applyBorder="1" applyAlignment="1" applyProtection="1">
      <alignment/>
      <protection hidden="1"/>
    </xf>
    <xf numFmtId="4" fontId="0" fillId="24" borderId="47" xfId="0" applyNumberFormat="1" applyFill="1" applyBorder="1" applyAlignment="1" applyProtection="1">
      <alignment/>
      <protection hidden="1"/>
    </xf>
    <xf numFmtId="4" fontId="11" fillId="20" borderId="48" xfId="40" applyNumberFormat="1" applyFont="1" applyBorder="1" applyAlignment="1" applyProtection="1">
      <alignment/>
      <protection hidden="1"/>
    </xf>
    <xf numFmtId="4" fontId="0" fillId="24" borderId="49" xfId="0" applyNumberFormat="1" applyFill="1" applyBorder="1" applyAlignment="1" applyProtection="1">
      <alignment/>
      <protection hidden="1"/>
    </xf>
    <xf numFmtId="4" fontId="11" fillId="20" borderId="50" xfId="40" applyNumberFormat="1" applyFont="1" applyBorder="1" applyAlignment="1" applyProtection="1">
      <alignment/>
      <protection hidden="1"/>
    </xf>
    <xf numFmtId="4" fontId="11" fillId="20" borderId="51" xfId="40" applyNumberFormat="1" applyFont="1" applyBorder="1" applyAlignment="1" applyProtection="1">
      <alignment/>
      <protection hidden="1"/>
    </xf>
    <xf numFmtId="4" fontId="11" fillId="20" borderId="52" xfId="40" applyNumberFormat="1" applyFont="1" applyBorder="1" applyAlignment="1" applyProtection="1">
      <alignment/>
      <protection hidden="1"/>
    </xf>
    <xf numFmtId="4" fontId="11" fillId="20" borderId="53" xfId="40" applyNumberFormat="1" applyFont="1" applyBorder="1" applyAlignment="1" applyProtection="1">
      <alignment/>
      <protection hidden="1"/>
    </xf>
    <xf numFmtId="0" fontId="11" fillId="20" borderId="15" xfId="40" applyFont="1" applyBorder="1" applyAlignment="1" applyProtection="1">
      <alignment horizontal="right"/>
      <protection hidden="1"/>
    </xf>
    <xf numFmtId="0" fontId="11" fillId="20" borderId="15" xfId="40" applyFont="1" applyBorder="1" applyAlignment="1" applyProtection="1">
      <alignment/>
      <protection hidden="1"/>
    </xf>
    <xf numFmtId="4" fontId="11" fillId="20" borderId="54" xfId="40" applyNumberFormat="1" applyFont="1" applyBorder="1" applyAlignment="1" applyProtection="1">
      <alignment/>
      <protection hidden="1"/>
    </xf>
    <xf numFmtId="4" fontId="11" fillId="20" borderId="55" xfId="40" applyNumberFormat="1" applyFont="1" applyBorder="1" applyAlignment="1" applyProtection="1">
      <alignment/>
      <protection hidden="1"/>
    </xf>
    <xf numFmtId="4" fontId="28" fillId="0" borderId="0" xfId="0" applyNumberFormat="1" applyFont="1" applyAlignment="1" applyProtection="1">
      <alignment/>
      <protection hidden="1"/>
    </xf>
    <xf numFmtId="0" fontId="11" fillId="4" borderId="14" xfId="47" applyFont="1" applyFill="1" applyBorder="1" applyAlignment="1" applyProtection="1">
      <alignment horizontal="center" wrapText="1"/>
      <protection hidden="1"/>
    </xf>
    <xf numFmtId="4" fontId="0" fillId="24" borderId="10" xfId="0" applyNumberFormat="1" applyFill="1" applyBorder="1" applyAlignment="1" applyProtection="1">
      <alignment/>
      <protection hidden="1"/>
    </xf>
    <xf numFmtId="4" fontId="11" fillId="20" borderId="10" xfId="40" applyNumberFormat="1" applyFont="1" applyBorder="1" applyAlignment="1" applyProtection="1">
      <alignment/>
      <protection hidden="1"/>
    </xf>
    <xf numFmtId="0" fontId="24" fillId="0" borderId="0" xfId="0" applyFont="1" applyFill="1" applyAlignment="1" applyProtection="1">
      <alignment horizontal="left" wrapText="1"/>
      <protection hidden="1"/>
    </xf>
    <xf numFmtId="0" fontId="0" fillId="25" borderId="0" xfId="0" applyFill="1" applyBorder="1" applyAlignment="1" applyProtection="1">
      <alignment/>
      <protection hidden="1"/>
    </xf>
    <xf numFmtId="0" fontId="18" fillId="4" borderId="0" xfId="47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8" fillId="4" borderId="0" xfId="47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11" fillId="4" borderId="10" xfId="47" applyFont="1" applyFill="1" applyBorder="1" applyAlignment="1" applyProtection="1">
      <alignment horizontal="center"/>
      <protection hidden="1"/>
    </xf>
    <xf numFmtId="0" fontId="11" fillId="4" borderId="10" xfId="47" applyFont="1" applyFill="1" applyBorder="1" applyAlignment="1" applyProtection="1">
      <alignment horizontal="center" wrapText="1"/>
      <protection hidden="1"/>
    </xf>
    <xf numFmtId="0" fontId="11" fillId="4" borderId="10" xfId="40" applyFont="1" applyFill="1" applyBorder="1" applyAlignment="1" applyProtection="1">
      <alignment horizontal="center" wrapText="1"/>
      <protection hidden="1"/>
    </xf>
    <xf numFmtId="0" fontId="11" fillId="4" borderId="50" xfId="40" applyFont="1" applyFill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22" borderId="0" xfId="47" applyFont="1" applyAlignment="1" applyProtection="1">
      <alignment horizontal="center" wrapText="1"/>
      <protection hidden="1"/>
    </xf>
    <xf numFmtId="0" fontId="0" fillId="0" borderId="10" xfId="0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4" fontId="0" fillId="24" borderId="21" xfId="0" applyNumberForma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4" fontId="16" fillId="0" borderId="0" xfId="0" applyNumberFormat="1" applyFont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43" fillId="20" borderId="10" xfId="52" applyBorder="1" applyAlignment="1" applyProtection="1">
      <alignment horizontal="right"/>
      <protection hidden="1"/>
    </xf>
    <xf numFmtId="2" fontId="43" fillId="20" borderId="10" xfId="52" applyNumberFormat="1" applyBorder="1" applyAlignment="1" applyProtection="1">
      <alignment/>
      <protection hidden="1"/>
    </xf>
    <xf numFmtId="4" fontId="43" fillId="20" borderId="10" xfId="52" applyNumberFormat="1" applyBorder="1" applyAlignment="1" applyProtection="1">
      <alignment/>
      <protection hidden="1"/>
    </xf>
    <xf numFmtId="4" fontId="6" fillId="0" borderId="21" xfId="0" applyNumberFormat="1" applyFont="1" applyBorder="1" applyAlignment="1" applyProtection="1">
      <alignment/>
      <protection hidden="1"/>
    </xf>
    <xf numFmtId="4" fontId="6" fillId="0" borderId="0" xfId="0" applyNumberFormat="1" applyFont="1" applyAlignment="1" applyProtection="1">
      <alignment/>
      <protection hidden="1"/>
    </xf>
    <xf numFmtId="0" fontId="24" fillId="25" borderId="0" xfId="0" applyFont="1" applyFill="1" applyAlignment="1" applyProtection="1">
      <alignment horizontal="left" wrapText="1"/>
      <protection hidden="1"/>
    </xf>
    <xf numFmtId="0" fontId="0" fillId="0" borderId="0" xfId="0" applyAlignment="1" applyProtection="1">
      <alignment/>
      <protection hidden="1"/>
    </xf>
    <xf numFmtId="0" fontId="18" fillId="4" borderId="10" xfId="47" applyFill="1" applyBorder="1" applyAlignment="1" applyProtection="1">
      <alignment horizontal="center"/>
      <protection hidden="1"/>
    </xf>
    <xf numFmtId="0" fontId="18" fillId="4" borderId="10" xfId="47" applyFont="1" applyFill="1" applyBorder="1" applyAlignment="1" applyProtection="1">
      <alignment horizontal="center"/>
      <protection hidden="1"/>
    </xf>
    <xf numFmtId="0" fontId="11" fillId="4" borderId="11" xfId="47" applyFont="1" applyFill="1" applyBorder="1" applyAlignment="1" applyProtection="1">
      <alignment horizontal="center"/>
      <protection hidden="1"/>
    </xf>
    <xf numFmtId="0" fontId="11" fillId="4" borderId="11" xfId="47" applyFont="1" applyFill="1" applyBorder="1" applyAlignment="1" applyProtection="1">
      <alignment horizontal="center" wrapText="1"/>
      <protection hidden="1"/>
    </xf>
    <xf numFmtId="4" fontId="11" fillId="4" borderId="10" xfId="40" applyNumberFormat="1" applyFont="1" applyFill="1" applyBorder="1" applyAlignment="1" applyProtection="1">
      <alignment horizontal="center" wrapText="1"/>
      <protection hidden="1"/>
    </xf>
    <xf numFmtId="0" fontId="11" fillId="4" borderId="10" xfId="40" applyFont="1" applyFill="1" applyBorder="1" applyAlignment="1" applyProtection="1">
      <alignment horizontal="center" wrapText="1"/>
      <protection hidden="1"/>
    </xf>
    <xf numFmtId="0" fontId="43" fillId="20" borderId="10" xfId="52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1" fillId="4" borderId="12" xfId="47" applyFont="1" applyFill="1" applyBorder="1" applyAlignment="1" applyProtection="1">
      <alignment horizontal="center" wrapText="1"/>
      <protection hidden="1"/>
    </xf>
    <xf numFmtId="0" fontId="11" fillId="4" borderId="56" xfId="47" applyFont="1" applyFill="1" applyBorder="1" applyAlignment="1" applyProtection="1">
      <alignment horizontal="center" wrapText="1"/>
      <protection hidden="1"/>
    </xf>
    <xf numFmtId="0" fontId="11" fillId="4" borderId="50" xfId="40" applyFont="1" applyFill="1" applyBorder="1" applyAlignment="1" applyProtection="1">
      <alignment horizontal="center" wrapText="1"/>
      <protection hidden="1"/>
    </xf>
    <xf numFmtId="0" fontId="11" fillId="4" borderId="57" xfId="40" applyFont="1" applyFill="1" applyBorder="1" applyAlignment="1" applyProtection="1">
      <alignment horizontal="center" wrapText="1"/>
      <protection hidden="1"/>
    </xf>
    <xf numFmtId="4" fontId="11" fillId="20" borderId="19" xfId="40" applyNumberFormat="1" applyFont="1" applyBorder="1" applyAlignment="1" applyProtection="1">
      <alignment/>
      <protection hidden="1"/>
    </xf>
    <xf numFmtId="4" fontId="0" fillId="24" borderId="58" xfId="0" applyNumberFormat="1" applyFill="1" applyBorder="1" applyAlignment="1" applyProtection="1">
      <alignment/>
      <protection hidden="1"/>
    </xf>
    <xf numFmtId="4" fontId="12" fillId="24" borderId="0" xfId="0" applyNumberFormat="1" applyFont="1" applyFill="1" applyAlignment="1" applyProtection="1">
      <alignment/>
      <protection hidden="1"/>
    </xf>
    <xf numFmtId="4" fontId="43" fillId="20" borderId="10" xfId="52" applyNumberFormat="1" applyBorder="1" applyAlignment="1" applyProtection="1">
      <alignment horizontal="right"/>
      <protection hidden="1"/>
    </xf>
    <xf numFmtId="4" fontId="6" fillId="0" borderId="0" xfId="0" applyNumberFormat="1" applyFont="1" applyAlignment="1" applyProtection="1">
      <alignment/>
      <protection hidden="1"/>
    </xf>
    <xf numFmtId="0" fontId="24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12" fillId="0" borderId="0" xfId="0" applyNumberFormat="1" applyFont="1" applyFill="1" applyAlignment="1" applyProtection="1">
      <alignment/>
      <protection hidden="1"/>
    </xf>
    <xf numFmtId="4" fontId="16" fillId="0" borderId="0" xfId="0" applyNumberFormat="1" applyFont="1" applyFill="1" applyAlignment="1" applyProtection="1">
      <alignment/>
      <protection hidden="1"/>
    </xf>
    <xf numFmtId="4" fontId="12" fillId="0" borderId="0" xfId="0" applyNumberFormat="1" applyFont="1" applyFill="1" applyAlignment="1" applyProtection="1">
      <alignment/>
      <protection hidden="1"/>
    </xf>
    <xf numFmtId="4" fontId="16" fillId="0" borderId="0" xfId="0" applyNumberFormat="1" applyFont="1" applyFill="1" applyAlignment="1" applyProtection="1">
      <alignment/>
      <protection hidden="1"/>
    </xf>
    <xf numFmtId="0" fontId="11" fillId="4" borderId="45" xfId="40" applyFont="1" applyFill="1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4" fontId="43" fillId="20" borderId="15" xfId="52" applyNumberFormat="1" applyBorder="1" applyAlignment="1" applyProtection="1">
      <alignment horizontal="right"/>
      <protection hidden="1"/>
    </xf>
    <xf numFmtId="0" fontId="43" fillId="20" borderId="15" xfId="52" applyBorder="1" applyAlignment="1" applyProtection="1">
      <alignment horizontal="right"/>
      <protection hidden="1"/>
    </xf>
    <xf numFmtId="0" fontId="43" fillId="20" borderId="59" xfId="52" applyBorder="1" applyAlignment="1" applyProtection="1">
      <alignment horizontal="right"/>
      <protection hidden="1"/>
    </xf>
    <xf numFmtId="4" fontId="43" fillId="20" borderId="60" xfId="52" applyNumberFormat="1" applyBorder="1" applyAlignment="1" applyProtection="1">
      <alignment/>
      <protection hidden="1"/>
    </xf>
    <xf numFmtId="4" fontId="43" fillId="20" borderId="15" xfId="52" applyNumberFormat="1" applyBorder="1" applyAlignment="1" applyProtection="1">
      <alignment/>
      <protection hidden="1"/>
    </xf>
    <xf numFmtId="4" fontId="11" fillId="20" borderId="61" xfId="40" applyNumberFormat="1" applyFont="1" applyBorder="1" applyAlignment="1" applyProtection="1">
      <alignment/>
      <protection hidden="1"/>
    </xf>
    <xf numFmtId="9" fontId="0" fillId="0" borderId="0" xfId="0" applyNumberFormat="1" applyAlignment="1" applyProtection="1">
      <alignment horizontal="center" wrapText="1"/>
      <protection hidden="1"/>
    </xf>
    <xf numFmtId="0" fontId="11" fillId="4" borderId="0" xfId="47" applyFont="1" applyFill="1" applyAlignment="1" applyProtection="1">
      <alignment horizontal="center" wrapText="1"/>
      <protection hidden="1"/>
    </xf>
    <xf numFmtId="4" fontId="11" fillId="0" borderId="0" xfId="0" applyNumberFormat="1" applyFont="1" applyAlignment="1" applyProtection="1">
      <alignment/>
      <protection hidden="1"/>
    </xf>
    <xf numFmtId="0" fontId="0" fillId="4" borderId="10" xfId="0" applyFill="1" applyBorder="1" applyAlignment="1" applyProtection="1">
      <alignment wrapText="1"/>
      <protection hidden="1"/>
    </xf>
    <xf numFmtId="4" fontId="0" fillId="24" borderId="10" xfId="0" applyNumberFormat="1" applyFont="1" applyFill="1" applyBorder="1" applyAlignment="1" applyProtection="1">
      <alignment wrapText="1"/>
      <protection hidden="1"/>
    </xf>
    <xf numFmtId="4" fontId="6" fillId="24" borderId="10" xfId="0" applyNumberFormat="1" applyFont="1" applyFill="1" applyBorder="1" applyAlignment="1" applyProtection="1">
      <alignment wrapText="1"/>
      <protection hidden="1"/>
    </xf>
    <xf numFmtId="0" fontId="19" fillId="0" borderId="0" xfId="0" applyFont="1" applyAlignment="1" applyProtection="1">
      <alignment/>
      <protection hidden="1"/>
    </xf>
    <xf numFmtId="4" fontId="0" fillId="24" borderId="10" xfId="0" applyNumberFormat="1" applyFont="1" applyFill="1" applyBorder="1" applyAlignment="1" applyProtection="1">
      <alignment wrapText="1"/>
      <protection hidden="1"/>
    </xf>
    <xf numFmtId="4" fontId="6" fillId="24" borderId="10" xfId="0" applyNumberFormat="1" applyFont="1" applyFill="1" applyBorder="1" applyAlignment="1" applyProtection="1">
      <alignment wrapText="1"/>
      <protection hidden="1"/>
    </xf>
    <xf numFmtId="4" fontId="0" fillId="24" borderId="10" xfId="0" applyNumberFormat="1" applyFont="1" applyFill="1" applyBorder="1" applyAlignment="1" applyProtection="1">
      <alignment wrapText="1"/>
      <protection hidden="1"/>
    </xf>
    <xf numFmtId="0" fontId="6" fillId="20" borderId="37" xfId="0" applyFont="1" applyFill="1" applyBorder="1" applyAlignment="1" applyProtection="1">
      <alignment horizontal="right" wrapText="1"/>
      <protection hidden="1"/>
    </xf>
    <xf numFmtId="0" fontId="0" fillId="20" borderId="10" xfId="0" applyFill="1" applyBorder="1" applyAlignment="1" applyProtection="1">
      <alignment wrapText="1"/>
      <protection hidden="1"/>
    </xf>
    <xf numFmtId="4" fontId="6" fillId="20" borderId="10" xfId="0" applyNumberFormat="1" applyFont="1" applyFill="1" applyBorder="1" applyAlignment="1" applyProtection="1">
      <alignment wrapText="1"/>
      <protection hidden="1"/>
    </xf>
    <xf numFmtId="0" fontId="3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3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4" fillId="22" borderId="0" xfId="0" applyFont="1" applyFill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9" fontId="0" fillId="24" borderId="10" xfId="0" applyNumberFormat="1" applyFont="1" applyFill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 wrapText="1"/>
      <protection hidden="1"/>
    </xf>
    <xf numFmtId="2" fontId="27" fillId="20" borderId="10" xfId="39" applyNumberFormat="1" applyFont="1" applyFill="1" applyBorder="1" applyAlignment="1" applyProtection="1">
      <alignment horizontal="center" wrapText="1"/>
      <protection hidden="1"/>
    </xf>
    <xf numFmtId="190" fontId="27" fillId="0" borderId="0" xfId="39" applyNumberFormat="1" applyFont="1" applyFill="1" applyBorder="1" applyAlignment="1" applyProtection="1">
      <alignment horizontal="center" wrapText="1"/>
      <protection hidden="1"/>
    </xf>
    <xf numFmtId="0" fontId="17" fillId="0" borderId="0" xfId="0" applyFont="1" applyAlignment="1" applyProtection="1">
      <alignment/>
      <protection hidden="1"/>
    </xf>
    <xf numFmtId="0" fontId="11" fillId="4" borderId="60" xfId="47" applyFont="1" applyFill="1" applyBorder="1" applyAlignment="1" applyProtection="1">
      <alignment horizontal="center" wrapText="1"/>
      <protection hidden="1"/>
    </xf>
    <xf numFmtId="0" fontId="11" fillId="4" borderId="16" xfId="47" applyFont="1" applyFill="1" applyBorder="1" applyAlignment="1" applyProtection="1">
      <alignment horizontal="center" wrapText="1"/>
      <protection hidden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13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1" fillId="22" borderId="10" xfId="47" applyFont="1" applyFill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43" fillId="20" borderId="10" xfId="52" applyFont="1" applyBorder="1" applyAlignment="1" applyProtection="1">
      <alignment horizontal="right"/>
      <protection hidden="1"/>
    </xf>
    <xf numFmtId="0" fontId="27" fillId="4" borderId="64" xfId="47" applyFont="1" applyFill="1" applyBorder="1" applyAlignment="1" applyProtection="1">
      <alignment horizontal="center" wrapText="1"/>
      <protection hidden="1"/>
    </xf>
    <xf numFmtId="0" fontId="43" fillId="20" borderId="16" xfId="52" applyFont="1" applyBorder="1" applyAlignment="1" applyProtection="1">
      <alignment horizontal="right"/>
      <protection hidden="1"/>
    </xf>
    <xf numFmtId="0" fontId="11" fillId="0" borderId="0" xfId="52" applyFont="1" applyFill="1" applyBorder="1" applyAlignment="1" applyProtection="1">
      <alignment horizontal="left"/>
      <protection hidden="1"/>
    </xf>
    <xf numFmtId="4" fontId="11" fillId="0" borderId="0" xfId="52" applyNumberFormat="1" applyFont="1" applyFill="1" applyBorder="1" applyAlignment="1" applyProtection="1">
      <alignment/>
      <protection hidden="1"/>
    </xf>
    <xf numFmtId="4" fontId="11" fillId="0" borderId="0" xfId="52" applyNumberFormat="1" applyFont="1" applyFill="1" applyBorder="1" applyAlignment="1" applyProtection="1">
      <alignment wrapText="1"/>
      <protection hidden="1"/>
    </xf>
    <xf numFmtId="4" fontId="11" fillId="0" borderId="0" xfId="0" applyNumberFormat="1" applyFont="1" applyFill="1" applyAlignment="1" applyProtection="1">
      <alignment/>
      <protection hidden="1"/>
    </xf>
    <xf numFmtId="0" fontId="9" fillId="4" borderId="10" xfId="48" applyFont="1" applyFill="1" applyBorder="1" applyAlignment="1" applyProtection="1">
      <alignment vertical="center" wrapText="1"/>
      <protection hidden="1"/>
    </xf>
    <xf numFmtId="0" fontId="9" fillId="4" borderId="10" xfId="48" applyFont="1" applyFill="1" applyBorder="1" applyAlignment="1" applyProtection="1">
      <alignment horizontal="left" vertical="center" wrapText="1"/>
      <protection hidden="1"/>
    </xf>
    <xf numFmtId="0" fontId="6" fillId="8" borderId="10" xfId="0" applyFont="1" applyFill="1" applyBorder="1" applyAlignment="1" applyProtection="1">
      <alignment vertical="center" wrapText="1"/>
      <protection hidden="1"/>
    </xf>
    <xf numFmtId="0" fontId="6" fillId="8" borderId="1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27" fillId="4" borderId="0" xfId="43" applyFont="1" applyBorder="1" applyAlignment="1">
      <alignment horizontal="center" wrapText="1"/>
    </xf>
    <xf numFmtId="0" fontId="27" fillId="4" borderId="65" xfId="43" applyFont="1" applyBorder="1" applyAlignment="1">
      <alignment horizontal="center" wrapText="1"/>
    </xf>
    <xf numFmtId="0" fontId="27" fillId="4" borderId="14" xfId="39" applyFont="1" applyBorder="1" applyAlignment="1" applyProtection="1">
      <alignment horizontal="center" wrapText="1"/>
      <protection hidden="1"/>
    </xf>
    <xf numFmtId="0" fontId="27" fillId="4" borderId="62" xfId="43" applyFont="1" applyBorder="1" applyAlignment="1">
      <alignment horizontal="center" wrapText="1"/>
    </xf>
    <xf numFmtId="0" fontId="10" fillId="4" borderId="17" xfId="48" applyFont="1" applyFill="1" applyBorder="1" applyAlignment="1" applyProtection="1">
      <alignment horizontal="left" vertical="center" wrapText="1"/>
      <protection hidden="1"/>
    </xf>
    <xf numFmtId="0" fontId="9" fillId="4" borderId="20" xfId="48" applyFont="1" applyFill="1" applyBorder="1" applyAlignment="1" applyProtection="1">
      <alignment horizontal="left" vertical="center" wrapText="1"/>
      <protection hidden="1"/>
    </xf>
    <xf numFmtId="0" fontId="10" fillId="4" borderId="20" xfId="48" applyFont="1" applyFill="1" applyBorder="1" applyAlignment="1" applyProtection="1">
      <alignment horizontal="left" vertical="center" wrapText="1"/>
      <protection hidden="1"/>
    </xf>
    <xf numFmtId="0" fontId="9" fillId="4" borderId="23" xfId="48" applyFont="1" applyFill="1" applyBorder="1" applyAlignment="1" applyProtection="1">
      <alignment horizontal="left" vertical="center" wrapText="1"/>
      <protection hidden="1"/>
    </xf>
    <xf numFmtId="0" fontId="9" fillId="4" borderId="11" xfId="48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14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4" borderId="10" xfId="43" applyFont="1" applyBorder="1" applyAlignment="1">
      <alignment horizontal="center" wrapText="1"/>
    </xf>
    <xf numFmtId="0" fontId="11" fillId="4" borderId="0" xfId="43" applyFont="1" applyAlignment="1">
      <alignment horizontal="center"/>
    </xf>
    <xf numFmtId="0" fontId="11" fillId="4" borderId="0" xfId="43" applyFont="1" applyAlignment="1">
      <alignment horizontal="center" wrapText="1"/>
    </xf>
    <xf numFmtId="0" fontId="11" fillId="20" borderId="10" xfId="39" applyFont="1" applyFill="1" applyBorder="1" applyAlignment="1" applyProtection="1">
      <alignment horizontal="right" wrapText="1"/>
      <protection hidden="1"/>
    </xf>
    <xf numFmtId="0" fontId="2" fillId="0" borderId="0" xfId="48" applyFont="1" applyFill="1" applyBorder="1" applyAlignment="1" applyProtection="1">
      <alignment horizontal="center" vertical="center" wrapText="1"/>
      <protection hidden="1"/>
    </xf>
    <xf numFmtId="0" fontId="11" fillId="22" borderId="41" xfId="47" applyFont="1" applyFill="1" applyBorder="1" applyAlignment="1" applyProtection="1">
      <alignment horizontal="center" wrapText="1"/>
      <protection hidden="1"/>
    </xf>
    <xf numFmtId="4" fontId="0" fillId="24" borderId="66" xfId="0" applyNumberFormat="1" applyFill="1" applyBorder="1" applyAlignment="1" applyProtection="1">
      <alignment/>
      <protection hidden="1"/>
    </xf>
    <xf numFmtId="0" fontId="11" fillId="22" borderId="10" xfId="47" applyFont="1" applyBorder="1" applyAlignment="1" applyProtection="1">
      <alignment horizontal="center" wrapText="1"/>
      <protection hidden="1"/>
    </xf>
    <xf numFmtId="0" fontId="27" fillId="22" borderId="10" xfId="47" applyFont="1" applyBorder="1" applyAlignment="1" applyProtection="1">
      <alignment horizontal="center" wrapText="1"/>
      <protection hidden="1"/>
    </xf>
    <xf numFmtId="4" fontId="0" fillId="24" borderId="67" xfId="0" applyNumberFormat="1" applyFill="1" applyBorder="1" applyAlignment="1" applyProtection="1">
      <alignment/>
      <protection hidden="1"/>
    </xf>
    <xf numFmtId="0" fontId="11" fillId="4" borderId="11" xfId="47" applyFont="1" applyFill="1" applyBorder="1" applyAlignment="1" applyProtection="1">
      <alignment horizontal="center" wrapText="1"/>
      <protection hidden="1"/>
    </xf>
    <xf numFmtId="0" fontId="11" fillId="20" borderId="15" xfId="52" applyFont="1" applyBorder="1" applyAlignment="1" applyProtection="1">
      <alignment horizontal="right" wrapText="1"/>
      <protection hidden="1"/>
    </xf>
    <xf numFmtId="0" fontId="6" fillId="11" borderId="0" xfId="0" applyFont="1" applyFill="1" applyAlignment="1" applyProtection="1">
      <alignment wrapText="1"/>
      <protection hidden="1"/>
    </xf>
    <xf numFmtId="0" fontId="0" fillId="22" borderId="0" xfId="0" applyFill="1" applyAlignment="1">
      <alignment wrapText="1"/>
    </xf>
    <xf numFmtId="4" fontId="11" fillId="20" borderId="10" xfId="40" applyNumberFormat="1" applyFont="1" applyBorder="1" applyAlignment="1" applyProtection="1">
      <alignment horizontal="right"/>
      <protection hidden="1"/>
    </xf>
    <xf numFmtId="0" fontId="0" fillId="22" borderId="0" xfId="0" applyFill="1" applyBorder="1" applyAlignment="1" applyProtection="1">
      <alignment horizontal="left" wrapText="1"/>
      <protection hidden="1"/>
    </xf>
    <xf numFmtId="0" fontId="18" fillId="22" borderId="0" xfId="47" applyFont="1" applyFill="1" applyBorder="1" applyAlignment="1" applyProtection="1">
      <alignment horizontal="left" wrapText="1"/>
      <protection hidden="1"/>
    </xf>
    <xf numFmtId="0" fontId="12" fillId="22" borderId="0" xfId="0" applyFont="1" applyFill="1" applyAlignment="1" applyProtection="1">
      <alignment horizontal="left" wrapText="1"/>
      <protection hidden="1"/>
    </xf>
    <xf numFmtId="0" fontId="24" fillId="22" borderId="0" xfId="0" applyFont="1" applyFill="1" applyAlignment="1" applyProtection="1">
      <alignment horizontal="left" wrapText="1"/>
      <protection hidden="1"/>
    </xf>
    <xf numFmtId="0" fontId="7" fillId="8" borderId="0" xfId="0" applyFont="1" applyFill="1" applyAlignment="1" applyProtection="1">
      <alignment wrapText="1"/>
      <protection hidden="1"/>
    </xf>
    <xf numFmtId="0" fontId="31" fillId="11" borderId="0" xfId="0" applyFont="1" applyFill="1" applyAlignment="1" applyProtection="1">
      <alignment wrapText="1"/>
      <protection hidden="1"/>
    </xf>
    <xf numFmtId="0" fontId="0" fillId="11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32" fillId="8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1" fillId="8" borderId="0" xfId="0" applyFont="1" applyFill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49" fontId="0" fillId="0" borderId="37" xfId="0" applyNumberFormat="1" applyFont="1" applyBorder="1" applyAlignment="1" applyProtection="1">
      <alignment wrapText="1"/>
      <protection locked="0"/>
    </xf>
    <xf numFmtId="49" fontId="0" fillId="0" borderId="68" xfId="0" applyNumberFormat="1" applyFont="1" applyBorder="1" applyAlignment="1" applyProtection="1">
      <alignment wrapText="1"/>
      <protection locked="0"/>
    </xf>
    <xf numFmtId="49" fontId="0" fillId="0" borderId="41" xfId="0" applyNumberFormat="1" applyFont="1" applyBorder="1" applyAlignment="1" applyProtection="1">
      <alignment wrapText="1"/>
      <protection locked="0"/>
    </xf>
    <xf numFmtId="0" fontId="12" fillId="22" borderId="69" xfId="0" applyFont="1" applyFill="1" applyBorder="1" applyAlignment="1" applyProtection="1">
      <alignment wrapText="1"/>
      <protection hidden="1"/>
    </xf>
    <xf numFmtId="0" fontId="0" fillId="0" borderId="69" xfId="0" applyBorder="1" applyAlignment="1">
      <alignment wrapText="1"/>
    </xf>
    <xf numFmtId="0" fontId="0" fillId="0" borderId="10" xfId="0" applyBorder="1" applyAlignment="1" applyProtection="1">
      <alignment horizontal="left" wrapText="1"/>
      <protection locked="0"/>
    </xf>
    <xf numFmtId="0" fontId="12" fillId="20" borderId="10" xfId="0" applyFont="1" applyFill="1" applyBorder="1" applyAlignment="1" applyProtection="1">
      <alignment horizontal="center" wrapText="1"/>
      <protection locked="0"/>
    </xf>
    <xf numFmtId="0" fontId="11" fillId="4" borderId="12" xfId="47" applyFont="1" applyFill="1" applyBorder="1" applyAlignment="1" applyProtection="1">
      <alignment horizontal="center" vertical="center"/>
      <protection hidden="1"/>
    </xf>
    <xf numFmtId="0" fontId="11" fillId="4" borderId="64" xfId="0" applyFont="1" applyFill="1" applyBorder="1" applyAlignment="1" applyProtection="1">
      <alignment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1" fillId="4" borderId="60" xfId="0" applyFont="1" applyFill="1" applyBorder="1" applyAlignment="1" applyProtection="1">
      <alignment/>
      <protection hidden="1"/>
    </xf>
    <xf numFmtId="0" fontId="0" fillId="4" borderId="37" xfId="0" applyFill="1" applyBorder="1" applyAlignment="1" applyProtection="1">
      <alignment wrapText="1"/>
      <protection hidden="1"/>
    </xf>
    <xf numFmtId="0" fontId="0" fillId="4" borderId="41" xfId="0" applyFill="1" applyBorder="1" applyAlignment="1" applyProtection="1">
      <alignment wrapText="1"/>
      <protection hidden="1"/>
    </xf>
    <xf numFmtId="0" fontId="11" fillId="4" borderId="0" xfId="47" applyFont="1" applyFill="1" applyBorder="1" applyAlignment="1" applyProtection="1">
      <alignment horizontal="center" wrapText="1"/>
      <protection hidden="1"/>
    </xf>
    <xf numFmtId="4" fontId="0" fillId="0" borderId="12" xfId="0" applyNumberFormat="1" applyBorder="1" applyAlignment="1" applyProtection="1">
      <alignment/>
      <protection locked="0"/>
    </xf>
    <xf numFmtId="4" fontId="0" fillId="0" borderId="64" xfId="0" applyNumberFormat="1" applyBorder="1" applyAlignment="1" applyProtection="1">
      <alignment/>
      <protection locked="0"/>
    </xf>
    <xf numFmtId="0" fontId="7" fillId="8" borderId="0" xfId="0" applyFont="1" applyFill="1" applyAlignment="1" applyProtection="1">
      <alignment horizontal="left" wrapText="1"/>
      <protection hidden="1"/>
    </xf>
    <xf numFmtId="0" fontId="11" fillId="4" borderId="10" xfId="40" applyFont="1" applyFill="1" applyBorder="1" applyAlignment="1" applyProtection="1">
      <alignment horizontal="center" wrapText="1"/>
      <protection hidden="1"/>
    </xf>
    <xf numFmtId="0" fontId="11" fillId="4" borderId="12" xfId="47" applyFont="1" applyFill="1" applyBorder="1" applyAlignment="1" applyProtection="1">
      <alignment horizontal="center"/>
      <protection hidden="1"/>
    </xf>
    <xf numFmtId="0" fontId="11" fillId="4" borderId="64" xfId="47" applyFont="1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wrapText="1"/>
      <protection hidden="1"/>
    </xf>
    <xf numFmtId="0" fontId="0" fillId="4" borderId="13" xfId="0" applyFill="1" applyBorder="1" applyAlignment="1" applyProtection="1">
      <alignment wrapText="1"/>
      <protection hidden="1"/>
    </xf>
    <xf numFmtId="0" fontId="0" fillId="4" borderId="15" xfId="0" applyFill="1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0" fontId="7" fillId="11" borderId="0" xfId="0" applyFont="1" applyFill="1" applyBorder="1" applyAlignment="1" applyProtection="1">
      <alignment wrapText="1"/>
      <protection hidden="1"/>
    </xf>
    <xf numFmtId="0" fontId="7" fillId="11" borderId="0" xfId="0" applyFont="1" applyFill="1" applyAlignment="1" applyProtection="1">
      <alignment wrapText="1"/>
      <protection hidden="1"/>
    </xf>
    <xf numFmtId="0" fontId="0" fillId="11" borderId="0" xfId="0" applyFill="1" applyAlignment="1" applyProtection="1">
      <alignment wrapText="1"/>
      <protection hidden="1"/>
    </xf>
    <xf numFmtId="3" fontId="11" fillId="20" borderId="10" xfId="40" applyNumberFormat="1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18" fillId="22" borderId="70" xfId="44" applyFont="1" applyFill="1" applyBorder="1" applyAlignment="1" applyProtection="1">
      <alignment wrapText="1"/>
      <protection hidden="1"/>
    </xf>
    <xf numFmtId="0" fontId="18" fillId="22" borderId="71" xfId="0" applyFont="1" applyFill="1" applyBorder="1" applyAlignment="1" applyProtection="1">
      <alignment wrapText="1"/>
      <protection hidden="1"/>
    </xf>
    <xf numFmtId="0" fontId="18" fillId="22" borderId="46" xfId="0" applyFont="1" applyFill="1" applyBorder="1" applyAlignment="1" applyProtection="1">
      <alignment wrapText="1"/>
      <protection hidden="1"/>
    </xf>
    <xf numFmtId="0" fontId="24" fillId="25" borderId="0" xfId="0" applyFont="1" applyFill="1" applyAlignment="1" applyProtection="1">
      <alignment horizontal="left" wrapText="1"/>
      <protection hidden="1"/>
    </xf>
    <xf numFmtId="0" fontId="18" fillId="22" borderId="16" xfId="47" applyFont="1" applyFill="1" applyBorder="1" applyAlignment="1" applyProtection="1">
      <alignment horizontal="left" wrapText="1"/>
      <protection hidden="1"/>
    </xf>
    <xf numFmtId="0" fontId="0" fillId="22" borderId="69" xfId="0" applyFill="1" applyBorder="1" applyAlignment="1">
      <alignment horizontal="left" wrapText="1"/>
    </xf>
    <xf numFmtId="49" fontId="0" fillId="4" borderId="37" xfId="0" applyNumberFormat="1" applyFont="1" applyFill="1" applyBorder="1" applyAlignment="1" applyProtection="1">
      <alignment wrapText="1"/>
      <protection hidden="1"/>
    </xf>
    <xf numFmtId="0" fontId="0" fillId="4" borderId="68" xfId="0" applyNumberFormat="1" applyFont="1" applyFill="1" applyBorder="1" applyAlignment="1" applyProtection="1">
      <alignment wrapText="1"/>
      <protection hidden="1"/>
    </xf>
    <xf numFmtId="0" fontId="0" fillId="4" borderId="41" xfId="0" applyNumberFormat="1" applyFont="1" applyFill="1" applyBorder="1" applyAlignment="1" applyProtection="1">
      <alignment wrapText="1"/>
      <protection hidden="1"/>
    </xf>
    <xf numFmtId="0" fontId="31" fillId="11" borderId="0" xfId="0" applyFont="1" applyFill="1" applyAlignment="1" applyProtection="1">
      <alignment horizontal="left" wrapText="1"/>
      <protection hidden="1"/>
    </xf>
    <xf numFmtId="0" fontId="0" fillId="8" borderId="0" xfId="0" applyFill="1" applyAlignment="1" applyProtection="1">
      <alignment wrapText="1"/>
      <protection hidden="1"/>
    </xf>
    <xf numFmtId="0" fontId="12" fillId="22" borderId="0" xfId="0" applyFont="1" applyFill="1" applyAlignment="1" applyProtection="1">
      <alignment wrapText="1"/>
      <protection hidden="1"/>
    </xf>
    <xf numFmtId="0" fontId="11" fillId="4" borderId="10" xfId="47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/>
      <protection hidden="1"/>
    </xf>
    <xf numFmtId="0" fontId="26" fillId="11" borderId="0" xfId="0" applyFont="1" applyFill="1" applyAlignment="1" applyProtection="1">
      <alignment/>
      <protection hidden="1"/>
    </xf>
    <xf numFmtId="0" fontId="12" fillId="11" borderId="0" xfId="0" applyFont="1" applyFill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11" fillId="4" borderId="10" xfId="47" applyFont="1" applyFill="1" applyBorder="1" applyAlignment="1" applyProtection="1">
      <alignment horizontal="center" vertical="center" wrapText="1"/>
      <protection hidden="1"/>
    </xf>
    <xf numFmtId="0" fontId="27" fillId="4" borderId="10" xfId="47" applyFont="1" applyFill="1" applyBorder="1" applyAlignment="1" applyProtection="1">
      <alignment horizontal="center" vertical="center" wrapText="1"/>
      <protection hidden="1"/>
    </xf>
    <xf numFmtId="0" fontId="27" fillId="4" borderId="10" xfId="47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/>
      <protection hidden="1"/>
    </xf>
    <xf numFmtId="0" fontId="7" fillId="11" borderId="0" xfId="0" applyFont="1" applyFill="1" applyAlignment="1" applyProtection="1">
      <alignment horizontal="left" wrapText="1"/>
      <protection hidden="1"/>
    </xf>
    <xf numFmtId="0" fontId="0" fillId="22" borderId="0" xfId="0" applyFont="1" applyFill="1" applyAlignment="1" applyProtection="1">
      <alignment horizontal="left" wrapText="1"/>
      <protection hidden="1"/>
    </xf>
    <xf numFmtId="0" fontId="8" fillId="22" borderId="0" xfId="0" applyFont="1" applyFill="1" applyAlignment="1" applyProtection="1">
      <alignment horizontal="left" wrapText="1"/>
      <protection hidden="1"/>
    </xf>
    <xf numFmtId="0" fontId="0" fillId="0" borderId="13" xfId="0" applyBorder="1" applyAlignment="1" applyProtection="1">
      <alignment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21" fillId="4" borderId="13" xfId="0" applyFont="1" applyFill="1" applyBorder="1" applyAlignment="1" applyProtection="1">
      <alignment wrapText="1"/>
      <protection hidden="1"/>
    </xf>
    <xf numFmtId="0" fontId="0" fillId="0" borderId="72" xfId="0" applyBorder="1" applyAlignment="1" applyProtection="1">
      <alignment wrapText="1"/>
      <protection hidden="1"/>
    </xf>
    <xf numFmtId="4" fontId="11" fillId="4" borderId="50" xfId="40" applyNumberFormat="1" applyFont="1" applyFill="1" applyBorder="1" applyAlignment="1" applyProtection="1">
      <alignment horizontal="center" wrapText="1"/>
      <protection hidden="1"/>
    </xf>
    <xf numFmtId="4" fontId="11" fillId="4" borderId="73" xfId="40" applyNumberFormat="1" applyFont="1" applyFill="1" applyBorder="1" applyAlignment="1" applyProtection="1">
      <alignment horizontal="center"/>
      <protection hidden="1"/>
    </xf>
    <xf numFmtId="0" fontId="11" fillId="4" borderId="12" xfId="47" applyFont="1" applyFill="1" applyBorder="1" applyAlignment="1" applyProtection="1" quotePrefix="1">
      <alignment horizontal="center"/>
      <protection hidden="1"/>
    </xf>
    <xf numFmtId="0" fontId="11" fillId="4" borderId="64" xfId="47" applyFont="1" applyFill="1" applyBorder="1" applyAlignment="1" applyProtection="1" quotePrefix="1">
      <alignment horizontal="center"/>
      <protection hidden="1"/>
    </xf>
    <xf numFmtId="0" fontId="0" fillId="0" borderId="0" xfId="0" applyFill="1" applyAlignment="1" applyProtection="1">
      <alignment horizontal="center" wrapText="1"/>
      <protection hidden="1"/>
    </xf>
    <xf numFmtId="4" fontId="11" fillId="4" borderId="11" xfId="40" applyNumberFormat="1" applyFont="1" applyFill="1" applyBorder="1" applyAlignment="1" applyProtection="1">
      <alignment horizontal="center" wrapText="1"/>
      <protection hidden="1"/>
    </xf>
    <xf numFmtId="4" fontId="11" fillId="4" borderId="15" xfId="40" applyNumberFormat="1" applyFont="1" applyFill="1" applyBorder="1" applyAlignment="1" applyProtection="1">
      <alignment horizontal="center"/>
      <protection hidden="1"/>
    </xf>
    <xf numFmtId="0" fontId="11" fillId="4" borderId="12" xfId="47" applyFont="1" applyFill="1" applyBorder="1" applyAlignment="1" applyProtection="1">
      <alignment horizontal="center" vertical="center" wrapText="1"/>
      <protection hidden="1"/>
    </xf>
    <xf numFmtId="0" fontId="11" fillId="4" borderId="64" xfId="0" applyFont="1" applyFill="1" applyBorder="1" applyAlignment="1" applyProtection="1">
      <alignment horizontal="center" vertical="center"/>
      <protection hidden="1"/>
    </xf>
    <xf numFmtId="0" fontId="11" fillId="4" borderId="60" xfId="0" applyFont="1" applyFill="1" applyBorder="1" applyAlignment="1" applyProtection="1">
      <alignment horizontal="center" vertical="center"/>
      <protection hidden="1"/>
    </xf>
    <xf numFmtId="4" fontId="24" fillId="0" borderId="10" xfId="0" applyNumberFormat="1" applyFont="1" applyBorder="1" applyAlignment="1" applyProtection="1">
      <alignment wrapText="1"/>
      <protection locked="0"/>
    </xf>
    <xf numFmtId="0" fontId="11" fillId="4" borderId="10" xfId="0" applyFont="1" applyFill="1" applyBorder="1" applyAlignment="1" applyProtection="1">
      <alignment horizontal="center" wrapText="1"/>
      <protection hidden="1"/>
    </xf>
    <xf numFmtId="0" fontId="0" fillId="0" borderId="74" xfId="0" applyFont="1" applyBorder="1" applyAlignment="1" applyProtection="1">
      <alignment horizontal="left" wrapText="1"/>
      <protection locked="0"/>
    </xf>
    <xf numFmtId="0" fontId="0" fillId="0" borderId="68" xfId="0" applyFont="1" applyBorder="1" applyAlignment="1" applyProtection="1">
      <alignment horizontal="left" wrapText="1"/>
      <protection locked="0"/>
    </xf>
    <xf numFmtId="0" fontId="0" fillId="0" borderId="41" xfId="0" applyFont="1" applyBorder="1" applyAlignment="1" applyProtection="1">
      <alignment horizontal="left" wrapText="1"/>
      <protection locked="0"/>
    </xf>
    <xf numFmtId="0" fontId="11" fillId="4" borderId="0" xfId="0" applyFont="1" applyFill="1" applyAlignment="1" applyProtection="1">
      <alignment horizontal="left" wrapText="1"/>
      <protection hidden="1"/>
    </xf>
    <xf numFmtId="0" fontId="26" fillId="8" borderId="0" xfId="0" applyFont="1" applyFill="1" applyAlignment="1" applyProtection="1">
      <alignment wrapText="1"/>
      <protection hidden="1"/>
    </xf>
    <xf numFmtId="0" fontId="12" fillId="8" borderId="0" xfId="0" applyFont="1" applyFill="1" applyAlignment="1" applyProtection="1">
      <alignment wrapText="1"/>
      <protection hidden="1"/>
    </xf>
    <xf numFmtId="0" fontId="11" fillId="4" borderId="75" xfId="43" applyFont="1" applyBorder="1" applyAlignment="1">
      <alignment horizontal="center" wrapText="1"/>
    </xf>
    <xf numFmtId="0" fontId="11" fillId="4" borderId="76" xfId="43" applyFont="1" applyBorder="1" applyAlignment="1">
      <alignment horizontal="center" wrapText="1"/>
    </xf>
    <xf numFmtId="0" fontId="26" fillId="11" borderId="0" xfId="0" applyFont="1" applyFill="1" applyAlignment="1" applyProtection="1">
      <alignment horizontal="center" wrapText="1"/>
      <protection hidden="1"/>
    </xf>
    <xf numFmtId="0" fontId="26" fillId="11" borderId="0" xfId="0" applyFont="1" applyFill="1" applyAlignment="1" applyProtection="1">
      <alignment horizontal="center"/>
      <protection hidden="1"/>
    </xf>
    <xf numFmtId="0" fontId="3" fillId="4" borderId="0" xfId="48" applyFont="1" applyFill="1" applyBorder="1" applyAlignment="1" applyProtection="1">
      <alignment horizontal="right" vertical="center"/>
      <protection hidden="1"/>
    </xf>
    <xf numFmtId="0" fontId="33" fillId="11" borderId="0" xfId="0" applyFont="1" applyFill="1" applyBorder="1" applyAlignment="1" applyProtection="1">
      <alignment horizontal="center" wrapText="1"/>
      <protection hidden="1"/>
    </xf>
    <xf numFmtId="0" fontId="12" fillId="22" borderId="0" xfId="0" applyFont="1" applyFill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2" fillId="20" borderId="37" xfId="0" applyFont="1" applyFill="1" applyBorder="1" applyAlignment="1" applyProtection="1">
      <alignment horizontal="center" wrapText="1"/>
      <protection hidden="1"/>
    </xf>
    <xf numFmtId="0" fontId="12" fillId="20" borderId="41" xfId="0" applyFont="1" applyFill="1" applyBorder="1" applyAlignment="1" applyProtection="1">
      <alignment horizontal="center" wrapText="1"/>
      <protection hidden="1"/>
    </xf>
    <xf numFmtId="0" fontId="12" fillId="0" borderId="0" xfId="0" applyFont="1" applyAlignment="1" applyProtection="1">
      <alignment/>
      <protection hidden="1"/>
    </xf>
    <xf numFmtId="4" fontId="11" fillId="20" borderId="10" xfId="52" applyNumberFormat="1" applyFont="1" applyBorder="1" applyAlignment="1" applyProtection="1">
      <alignment horizontal="left"/>
      <protection hidden="1"/>
    </xf>
    <xf numFmtId="4" fontId="11" fillId="20" borderId="37" xfId="52" applyNumberFormat="1" applyFont="1" applyBorder="1" applyAlignment="1" applyProtection="1">
      <alignment horizontal="center"/>
      <protection hidden="1"/>
    </xf>
    <xf numFmtId="4" fontId="11" fillId="20" borderId="68" xfId="52" applyNumberFormat="1" applyFont="1" applyBorder="1" applyAlignment="1" applyProtection="1">
      <alignment horizontal="center"/>
      <protection hidden="1"/>
    </xf>
    <xf numFmtId="4" fontId="11" fillId="20" borderId="41" xfId="52" applyNumberFormat="1" applyFont="1" applyBorder="1" applyAlignment="1" applyProtection="1">
      <alignment horizontal="center"/>
      <protection hidden="1"/>
    </xf>
    <xf numFmtId="4" fontId="11" fillId="20" borderId="15" xfId="52" applyNumberFormat="1" applyFont="1" applyBorder="1" applyAlignment="1" applyProtection="1">
      <alignment horizontal="left"/>
      <protection hidden="1"/>
    </xf>
    <xf numFmtId="0" fontId="12" fillId="22" borderId="0" xfId="0" applyFont="1" applyFill="1" applyBorder="1" applyAlignment="1" applyProtection="1">
      <alignment wrapText="1"/>
      <protection hidden="1"/>
    </xf>
    <xf numFmtId="9" fontId="2" fillId="4" borderId="0" xfId="48" applyNumberFormat="1" applyFont="1" applyFill="1" applyBorder="1" applyAlignment="1" applyProtection="1">
      <alignment horizontal="right" vertical="center"/>
      <protection hidden="1"/>
    </xf>
    <xf numFmtId="10" fontId="3" fillId="4" borderId="0" xfId="48" applyNumberFormat="1" applyFont="1" applyFill="1" applyBorder="1" applyAlignment="1" applyProtection="1">
      <alignment horizontal="right" vertical="center"/>
      <protection hidden="1"/>
    </xf>
    <xf numFmtId="0" fontId="11" fillId="4" borderId="12" xfId="39" applyFont="1" applyBorder="1" applyAlignment="1" applyProtection="1">
      <alignment horizontal="center"/>
      <protection hidden="1"/>
    </xf>
    <xf numFmtId="0" fontId="11" fillId="4" borderId="77" xfId="39" applyFont="1" applyBorder="1" applyAlignment="1" applyProtection="1">
      <alignment horizontal="center"/>
      <protection hidden="1"/>
    </xf>
    <xf numFmtId="0" fontId="11" fillId="4" borderId="64" xfId="39" applyFont="1" applyBorder="1" applyAlignment="1" applyProtection="1">
      <alignment horizontal="center"/>
      <protection hidden="1"/>
    </xf>
    <xf numFmtId="0" fontId="10" fillId="8" borderId="0" xfId="39" applyFont="1" applyFill="1" applyAlignment="1" applyProtection="1">
      <alignment horizontal="left" wrapText="1"/>
      <protection hidden="1"/>
    </xf>
    <xf numFmtId="0" fontId="3" fillId="4" borderId="0" xfId="48" applyFont="1" applyFill="1" applyBorder="1" applyAlignment="1" applyProtection="1">
      <alignment horizontal="center" vertical="center"/>
      <protection hidden="1"/>
    </xf>
    <xf numFmtId="10" fontId="2" fillId="4" borderId="0" xfId="48" applyNumberFormat="1" applyFont="1" applyFill="1" applyBorder="1" applyAlignment="1" applyProtection="1">
      <alignment horizontal="right" vertical="center"/>
      <protection hidden="1"/>
    </xf>
    <xf numFmtId="0" fontId="12" fillId="11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2" fillId="0" borderId="69" xfId="0" applyFont="1" applyBorder="1" applyAlignment="1" applyProtection="1">
      <alignment wrapText="1"/>
      <protection hidden="1"/>
    </xf>
    <xf numFmtId="0" fontId="12" fillId="0" borderId="0" xfId="0" applyFont="1" applyFill="1" applyAlignment="1" applyProtection="1">
      <alignment horizontal="center" wrapText="1"/>
      <protection hidden="1"/>
    </xf>
    <xf numFmtId="0" fontId="11" fillId="20" borderId="77" xfId="52" applyFont="1" applyBorder="1" applyAlignment="1" applyProtection="1">
      <alignment horizontal="left" wrapText="1"/>
      <protection hidden="1"/>
    </xf>
    <xf numFmtId="0" fontId="0" fillId="0" borderId="77" xfId="0" applyBorder="1" applyAlignment="1">
      <alignment wrapText="1"/>
    </xf>
    <xf numFmtId="0" fontId="0" fillId="11" borderId="0" xfId="0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26" fillId="8" borderId="0" xfId="52" applyFont="1" applyFill="1" applyBorder="1" applyAlignment="1" applyProtection="1">
      <alignment horizontal="left"/>
      <protection hidden="1"/>
    </xf>
    <xf numFmtId="0" fontId="12" fillId="8" borderId="0" xfId="0" applyFont="1" applyFill="1" applyAlignment="1" applyProtection="1">
      <alignment/>
      <protection hidden="1"/>
    </xf>
    <xf numFmtId="0" fontId="0" fillId="0" borderId="0" xfId="0" applyAlignment="1">
      <alignment/>
    </xf>
    <xf numFmtId="49" fontId="0" fillId="24" borderId="37" xfId="0" applyNumberFormat="1" applyFont="1" applyFill="1" applyBorder="1" applyAlignment="1" applyProtection="1">
      <alignment wrapText="1"/>
      <protection hidden="1"/>
    </xf>
    <xf numFmtId="0" fontId="0" fillId="24" borderId="68" xfId="0" applyNumberFormat="1" applyFont="1" applyFill="1" applyBorder="1" applyAlignment="1" applyProtection="1">
      <alignment wrapText="1"/>
      <protection hidden="1"/>
    </xf>
    <xf numFmtId="0" fontId="0" fillId="24" borderId="41" xfId="0" applyNumberFormat="1" applyFont="1" applyFill="1" applyBorder="1" applyAlignment="1" applyProtection="1">
      <alignment wrapText="1"/>
      <protection hidden="1"/>
    </xf>
    <xf numFmtId="0" fontId="11" fillId="0" borderId="77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Dobro" xfId="43"/>
    <cellStyle name="Entrada" xfId="44"/>
    <cellStyle name="Hyperlink" xfId="45"/>
    <cellStyle name="Incorrecte" xfId="46"/>
    <cellStyle name="Neutral" xfId="47"/>
    <cellStyle name="Normal_ANNEX 2 24.1" xfId="48"/>
    <cellStyle name="Nota" xfId="49"/>
    <cellStyle name="Followed Hyperlink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44</xdr:row>
      <xdr:rowOff>38100</xdr:rowOff>
    </xdr:from>
    <xdr:ext cx="352425" cy="114300"/>
    <xdr:sp>
      <xdr:nvSpPr>
        <xdr:cNvPr id="1" name="Text Box 1"/>
        <xdr:cNvSpPr txBox="1">
          <a:spLocks noChangeArrowheads="1"/>
        </xdr:cNvSpPr>
      </xdr:nvSpPr>
      <xdr:spPr>
        <a:xfrm>
          <a:off x="66675" y="10153650"/>
          <a:ext cx="3524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45</xdr:row>
      <xdr:rowOff>38100</xdr:rowOff>
    </xdr:from>
    <xdr:ext cx="352425" cy="114300"/>
    <xdr:sp>
      <xdr:nvSpPr>
        <xdr:cNvPr id="2" name="Text Box 2"/>
        <xdr:cNvSpPr txBox="1">
          <a:spLocks noChangeArrowheads="1"/>
        </xdr:cNvSpPr>
      </xdr:nvSpPr>
      <xdr:spPr>
        <a:xfrm>
          <a:off x="66675" y="10344150"/>
          <a:ext cx="3524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46</xdr:row>
      <xdr:rowOff>38100</xdr:rowOff>
    </xdr:from>
    <xdr:ext cx="352425" cy="114300"/>
    <xdr:sp>
      <xdr:nvSpPr>
        <xdr:cNvPr id="3" name="Text Box 3"/>
        <xdr:cNvSpPr txBox="1">
          <a:spLocks noChangeArrowheads="1"/>
        </xdr:cNvSpPr>
      </xdr:nvSpPr>
      <xdr:spPr>
        <a:xfrm>
          <a:off x="66675" y="10534650"/>
          <a:ext cx="352425" cy="114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49</xdr:row>
      <xdr:rowOff>38100</xdr:rowOff>
    </xdr:from>
    <xdr:ext cx="352425" cy="114300"/>
    <xdr:sp>
      <xdr:nvSpPr>
        <xdr:cNvPr id="4" name="Text Box 4"/>
        <xdr:cNvSpPr txBox="1">
          <a:spLocks noChangeArrowheads="1"/>
        </xdr:cNvSpPr>
      </xdr:nvSpPr>
      <xdr:spPr>
        <a:xfrm>
          <a:off x="66675" y="11106150"/>
          <a:ext cx="35242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47</xdr:row>
      <xdr:rowOff>38100</xdr:rowOff>
    </xdr:from>
    <xdr:ext cx="352425" cy="114300"/>
    <xdr:sp>
      <xdr:nvSpPr>
        <xdr:cNvPr id="5" name="Text Box 5"/>
        <xdr:cNvSpPr txBox="1">
          <a:spLocks noChangeArrowheads="1"/>
        </xdr:cNvSpPr>
      </xdr:nvSpPr>
      <xdr:spPr>
        <a:xfrm>
          <a:off x="66675" y="10725150"/>
          <a:ext cx="3524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48</xdr:row>
      <xdr:rowOff>38100</xdr:rowOff>
    </xdr:from>
    <xdr:ext cx="352425" cy="114300"/>
    <xdr:sp>
      <xdr:nvSpPr>
        <xdr:cNvPr id="6" name="Text Box 10"/>
        <xdr:cNvSpPr txBox="1">
          <a:spLocks noChangeArrowheads="1"/>
        </xdr:cNvSpPr>
      </xdr:nvSpPr>
      <xdr:spPr>
        <a:xfrm>
          <a:off x="66675" y="10915650"/>
          <a:ext cx="3524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4:M126"/>
  <sheetViews>
    <sheetView tabSelected="1" zoomScaleSheetLayoutView="100" zoomScalePageLayoutView="0" workbookViewId="0" topLeftCell="A19">
      <selection activeCell="P41" sqref="P41"/>
    </sheetView>
  </sheetViews>
  <sheetFormatPr defaultColWidth="9.00390625" defaultRowHeight="15"/>
  <cols>
    <col min="1" max="1" width="41.57421875" style="4" customWidth="1"/>
    <col min="2" max="2" width="13.28125" style="4" customWidth="1"/>
    <col min="3" max="3" width="18.28125" style="4" customWidth="1"/>
    <col min="4" max="4" width="14.140625" style="4" customWidth="1"/>
    <col min="5" max="5" width="16.140625" style="4" customWidth="1"/>
    <col min="6" max="7" width="16.140625" style="4" hidden="1" customWidth="1"/>
    <col min="8" max="14" width="9.00390625" style="4" hidden="1" customWidth="1"/>
    <col min="15" max="17" width="9.00390625" style="4" customWidth="1"/>
    <col min="18" max="16384" width="9.00390625" style="4" customWidth="1"/>
  </cols>
  <sheetData>
    <row r="4" ht="14.25">
      <c r="B4"/>
    </row>
    <row r="5" ht="14.25">
      <c r="A5" s="68"/>
    </row>
    <row r="6" ht="10.5" customHeight="1"/>
    <row r="7" spans="1:7" ht="59.25" customHeight="1">
      <c r="A7" s="326" t="s">
        <v>199</v>
      </c>
      <c r="B7" s="327"/>
      <c r="C7" s="327"/>
      <c r="D7" s="327"/>
      <c r="E7" s="327"/>
      <c r="F7" s="255"/>
      <c r="G7" s="255"/>
    </row>
    <row r="8" spans="1:7" ht="14.25">
      <c r="A8" s="69"/>
      <c r="B8" s="69"/>
      <c r="C8" s="69"/>
      <c r="D8" s="69"/>
      <c r="E8" s="69"/>
      <c r="F8" s="69"/>
      <c r="G8" s="69"/>
    </row>
    <row r="9" spans="1:9" ht="15">
      <c r="A9" s="70" t="s">
        <v>25</v>
      </c>
      <c r="B9" s="334"/>
      <c r="C9" s="335"/>
      <c r="D9" s="335"/>
      <c r="E9" s="336"/>
      <c r="F9" s="74"/>
      <c r="G9" s="74"/>
      <c r="H9" s="72"/>
      <c r="I9" s="72"/>
    </row>
    <row r="10" spans="1:9" ht="15">
      <c r="A10" s="70" t="s">
        <v>122</v>
      </c>
      <c r="B10" s="334"/>
      <c r="C10" s="335"/>
      <c r="D10" s="335"/>
      <c r="E10" s="336"/>
      <c r="F10" s="74"/>
      <c r="G10" s="74"/>
      <c r="H10" s="72"/>
      <c r="I10" s="72"/>
    </row>
    <row r="11" spans="1:9" ht="31.5" customHeight="1">
      <c r="A11" s="73"/>
      <c r="B11" s="256"/>
      <c r="C11" s="256"/>
      <c r="D11" s="256"/>
      <c r="E11" s="256"/>
      <c r="F11" s="256"/>
      <c r="G11" s="256"/>
      <c r="H11" s="72"/>
      <c r="I11" s="72"/>
    </row>
    <row r="12" spans="1:7" ht="15.75">
      <c r="A12" s="330" t="s">
        <v>198</v>
      </c>
      <c r="B12" s="331"/>
      <c r="C12" s="255"/>
      <c r="D12" s="69"/>
      <c r="E12" s="69"/>
      <c r="F12" s="69"/>
      <c r="G12" s="69"/>
    </row>
    <row r="13" spans="1:7" ht="15.75">
      <c r="A13" s="257"/>
      <c r="B13" s="69"/>
      <c r="C13" s="69"/>
      <c r="D13" s="69"/>
      <c r="E13" s="69"/>
      <c r="F13" s="69"/>
      <c r="G13" s="69"/>
    </row>
    <row r="14" spans="1:7" ht="15">
      <c r="A14" s="258" t="s">
        <v>126</v>
      </c>
      <c r="B14" s="213"/>
      <c r="C14" s="213"/>
      <c r="D14" s="69"/>
      <c r="E14" s="69"/>
      <c r="F14" s="69"/>
      <c r="G14" s="69"/>
    </row>
    <row r="15" spans="1:7" ht="14.25">
      <c r="A15" s="7" t="s">
        <v>135</v>
      </c>
      <c r="B15" s="213"/>
      <c r="C15" s="213"/>
      <c r="D15" s="69"/>
      <c r="E15" s="69"/>
      <c r="F15" s="69"/>
      <c r="G15" s="69"/>
    </row>
    <row r="16" spans="1:7" ht="14.25">
      <c r="A16" s="7" t="s">
        <v>123</v>
      </c>
      <c r="B16" s="213"/>
      <c r="C16" s="213"/>
      <c r="D16" s="69"/>
      <c r="E16" s="69"/>
      <c r="F16" s="69"/>
      <c r="G16" s="69"/>
    </row>
    <row r="17" spans="1:7" ht="14.25" customHeight="1">
      <c r="A17" s="258" t="s">
        <v>125</v>
      </c>
      <c r="B17" s="213"/>
      <c r="C17" s="213"/>
      <c r="D17" s="69"/>
      <c r="E17" s="69"/>
      <c r="F17" s="69"/>
      <c r="G17" s="69"/>
    </row>
    <row r="18" spans="1:7" ht="14.25" customHeight="1">
      <c r="A18" s="258" t="s">
        <v>127</v>
      </c>
      <c r="B18" s="213"/>
      <c r="C18" s="213"/>
      <c r="D18" s="69"/>
      <c r="E18" s="69"/>
      <c r="F18" s="69"/>
      <c r="G18" s="69"/>
    </row>
    <row r="19" spans="1:7" ht="14.25" customHeight="1">
      <c r="A19" s="7" t="s">
        <v>253</v>
      </c>
      <c r="B19" s="213"/>
      <c r="C19" s="213"/>
      <c r="D19" s="69"/>
      <c r="E19" s="69"/>
      <c r="F19" s="69"/>
      <c r="G19" s="69"/>
    </row>
    <row r="20" spans="1:7" ht="14.25" customHeight="1">
      <c r="A20" s="7" t="s">
        <v>252</v>
      </c>
      <c r="B20" s="213"/>
      <c r="C20" s="213"/>
      <c r="D20" s="69"/>
      <c r="E20" s="69"/>
      <c r="F20" s="69"/>
      <c r="G20" s="69"/>
    </row>
    <row r="21" spans="1:7" ht="14.25" customHeight="1">
      <c r="A21" s="7" t="s">
        <v>254</v>
      </c>
      <c r="B21" s="213"/>
      <c r="C21" s="213"/>
      <c r="D21" s="69"/>
      <c r="E21" s="69"/>
      <c r="F21" s="69"/>
      <c r="G21" s="69"/>
    </row>
    <row r="22" spans="1:7" ht="14.25" customHeight="1">
      <c r="A22" s="258" t="s">
        <v>124</v>
      </c>
      <c r="B22" s="213"/>
      <c r="C22" s="213"/>
      <c r="D22" s="69"/>
      <c r="E22" s="69"/>
      <c r="F22" s="69"/>
      <c r="G22" s="69"/>
    </row>
    <row r="23" spans="1:7" ht="24" customHeight="1">
      <c r="A23" s="258"/>
      <c r="B23" s="213"/>
      <c r="C23" s="213"/>
      <c r="D23" s="69"/>
      <c r="E23" s="69"/>
      <c r="F23" s="69"/>
      <c r="G23" s="69"/>
    </row>
    <row r="24" spans="1:7" ht="32.25" customHeight="1">
      <c r="A24" s="332" t="s">
        <v>255</v>
      </c>
      <c r="B24" s="333"/>
      <c r="C24" s="259"/>
      <c r="D24" s="69"/>
      <c r="E24" s="69"/>
      <c r="F24" s="69"/>
      <c r="G24" s="69"/>
    </row>
    <row r="25" spans="1:7" s="1" customFormat="1" ht="15">
      <c r="A25" s="260"/>
      <c r="B25" s="261"/>
      <c r="C25" s="261"/>
      <c r="D25" s="262"/>
      <c r="E25" s="262"/>
      <c r="F25" s="262"/>
      <c r="G25" s="262"/>
    </row>
    <row r="26" spans="1:13" ht="14.25" customHeight="1">
      <c r="A26" s="337" t="s">
        <v>200</v>
      </c>
      <c r="B26" s="338"/>
      <c r="C26" s="338"/>
      <c r="D26" s="338"/>
      <c r="E26" s="338"/>
      <c r="F26" s="263"/>
      <c r="G26" s="263"/>
      <c r="H26" s="263" t="s">
        <v>96</v>
      </c>
      <c r="I26" s="263"/>
      <c r="J26" s="263"/>
      <c r="K26" s="263"/>
      <c r="L26" s="263"/>
      <c r="M26" s="263"/>
    </row>
    <row r="27" spans="1:7" ht="87.75">
      <c r="A27" s="288" t="s">
        <v>128</v>
      </c>
      <c r="B27" s="288" t="s">
        <v>256</v>
      </c>
      <c r="C27" s="289" t="s">
        <v>201</v>
      </c>
      <c r="D27" s="289" t="s">
        <v>202</v>
      </c>
      <c r="E27" s="289" t="s">
        <v>203</v>
      </c>
      <c r="F27" s="264"/>
      <c r="G27" s="264"/>
    </row>
    <row r="28" spans="1:13" ht="15">
      <c r="A28" s="13" t="s">
        <v>121</v>
      </c>
      <c r="B28" s="13" t="s">
        <v>99</v>
      </c>
      <c r="C28" s="13"/>
      <c r="D28" s="265" t="e">
        <f>'3. SPLOŠNI DEL_ OPĆI DIO'!D191</f>
        <v>#DIV/0!</v>
      </c>
      <c r="E28" s="13"/>
      <c r="F28" s="256"/>
      <c r="G28" s="256"/>
      <c r="H28" s="193" t="s">
        <v>64</v>
      </c>
      <c r="I28" s="4">
        <v>1</v>
      </c>
      <c r="K28" s="4">
        <f>SUMIF(E28:E39,"€",I28:I39)</f>
        <v>0</v>
      </c>
      <c r="L28" s="4">
        <f>SUMIF(E28:E39,"HRK",I28:I39)</f>
        <v>0</v>
      </c>
      <c r="M28" s="4">
        <f>K28+L28</f>
        <v>0</v>
      </c>
    </row>
    <row r="29" spans="1:12" ht="14.25">
      <c r="A29" s="13" t="s">
        <v>110</v>
      </c>
      <c r="B29" s="13" t="s">
        <v>98</v>
      </c>
      <c r="C29" s="13"/>
      <c r="D29" s="265" t="e">
        <f>'3. SPLOŠNI DEL_ OPĆI DIO'!D192</f>
        <v>#DIV/0!</v>
      </c>
      <c r="E29" s="13"/>
      <c r="F29" s="256"/>
      <c r="G29" s="256"/>
      <c r="I29" s="4">
        <v>1</v>
      </c>
      <c r="K29" s="4">
        <f aca="true" t="shared" si="0" ref="K29:K39">SUMIF(D29:D40,"€",H29:H40)</f>
        <v>0</v>
      </c>
      <c r="L29" s="4">
        <f aca="true" t="shared" si="1" ref="L29:L39">SUMIF(D29:D40,"HRK",H29:H40)</f>
        <v>0</v>
      </c>
    </row>
    <row r="30" spans="1:12" ht="14.25">
      <c r="A30" s="13" t="s">
        <v>111</v>
      </c>
      <c r="B30" s="13" t="s">
        <v>100</v>
      </c>
      <c r="C30" s="13"/>
      <c r="D30" s="265" t="e">
        <f>'3. SPLOŠNI DEL_ OPĆI DIO'!D193</f>
        <v>#DIV/0!</v>
      </c>
      <c r="E30" s="13"/>
      <c r="F30" s="256"/>
      <c r="G30" s="256"/>
      <c r="H30" s="1"/>
      <c r="I30" s="4">
        <v>1</v>
      </c>
      <c r="K30" s="4">
        <f t="shared" si="0"/>
        <v>0</v>
      </c>
      <c r="L30" s="4">
        <f t="shared" si="1"/>
        <v>0</v>
      </c>
    </row>
    <row r="31" spans="1:12" ht="14.25">
      <c r="A31" s="13" t="s">
        <v>112</v>
      </c>
      <c r="B31" s="13" t="s">
        <v>101</v>
      </c>
      <c r="C31" s="13"/>
      <c r="D31" s="265" t="e">
        <f>'3. SPLOŠNI DEL_ OPĆI DIO'!D194</f>
        <v>#DIV/0!</v>
      </c>
      <c r="E31" s="13"/>
      <c r="F31" s="256"/>
      <c r="G31" s="256"/>
      <c r="I31" s="4">
        <v>1</v>
      </c>
      <c r="K31" s="4">
        <f t="shared" si="0"/>
        <v>0</v>
      </c>
      <c r="L31" s="4">
        <f t="shared" si="1"/>
        <v>0</v>
      </c>
    </row>
    <row r="32" spans="1:12" ht="14.25">
      <c r="A32" s="13" t="s">
        <v>113</v>
      </c>
      <c r="B32" s="13" t="s">
        <v>102</v>
      </c>
      <c r="C32" s="13"/>
      <c r="D32" s="265" t="e">
        <f>'3. SPLOŠNI DEL_ OPĆI DIO'!D195</f>
        <v>#DIV/0!</v>
      </c>
      <c r="E32" s="13"/>
      <c r="F32" s="256"/>
      <c r="G32" s="256"/>
      <c r="I32" s="4">
        <v>1</v>
      </c>
      <c r="K32" s="4">
        <f t="shared" si="0"/>
        <v>0</v>
      </c>
      <c r="L32" s="4">
        <f t="shared" si="1"/>
        <v>0</v>
      </c>
    </row>
    <row r="33" spans="1:12" ht="14.25">
      <c r="A33" s="13" t="s">
        <v>114</v>
      </c>
      <c r="B33" s="13" t="s">
        <v>103</v>
      </c>
      <c r="C33" s="13"/>
      <c r="D33" s="265" t="e">
        <f>'3. SPLOŠNI DEL_ OPĆI DIO'!D196</f>
        <v>#DIV/0!</v>
      </c>
      <c r="E33" s="13"/>
      <c r="F33" s="256"/>
      <c r="G33" s="256"/>
      <c r="I33" s="4">
        <v>1</v>
      </c>
      <c r="K33" s="4">
        <f t="shared" si="0"/>
        <v>0</v>
      </c>
      <c r="L33" s="4">
        <f t="shared" si="1"/>
        <v>0</v>
      </c>
    </row>
    <row r="34" spans="1:12" ht="14.25">
      <c r="A34" s="14" t="s">
        <v>115</v>
      </c>
      <c r="B34" s="13" t="s">
        <v>104</v>
      </c>
      <c r="C34" s="13"/>
      <c r="D34" s="265" t="e">
        <f>'3. SPLOŠNI DEL_ OPĆI DIO'!D197</f>
        <v>#DIV/0!</v>
      </c>
      <c r="E34" s="13"/>
      <c r="F34" s="256"/>
      <c r="G34" s="256"/>
      <c r="I34" s="4">
        <v>1</v>
      </c>
      <c r="K34" s="4">
        <f t="shared" si="0"/>
        <v>0</v>
      </c>
      <c r="L34" s="4">
        <f t="shared" si="1"/>
        <v>0</v>
      </c>
    </row>
    <row r="35" spans="1:12" ht="14.25">
      <c r="A35" s="14" t="s">
        <v>116</v>
      </c>
      <c r="B35" s="13" t="s">
        <v>105</v>
      </c>
      <c r="C35" s="13"/>
      <c r="D35" s="265" t="e">
        <f>'3. SPLOŠNI DEL_ OPĆI DIO'!D198</f>
        <v>#DIV/0!</v>
      </c>
      <c r="E35" s="13"/>
      <c r="F35" s="256"/>
      <c r="G35" s="256"/>
      <c r="I35" s="4">
        <v>1</v>
      </c>
      <c r="K35" s="4">
        <f t="shared" si="0"/>
        <v>0</v>
      </c>
      <c r="L35" s="4">
        <f t="shared" si="1"/>
        <v>0</v>
      </c>
    </row>
    <row r="36" spans="1:12" ht="14.25">
      <c r="A36" s="14" t="s">
        <v>117</v>
      </c>
      <c r="B36" s="13" t="s">
        <v>106</v>
      </c>
      <c r="C36" s="13"/>
      <c r="D36" s="265" t="e">
        <f>'3. SPLOŠNI DEL_ OPĆI DIO'!D199</f>
        <v>#DIV/0!</v>
      </c>
      <c r="E36" s="13"/>
      <c r="F36" s="256"/>
      <c r="G36" s="256"/>
      <c r="I36" s="4">
        <v>1</v>
      </c>
      <c r="K36" s="4">
        <f t="shared" si="0"/>
        <v>0</v>
      </c>
      <c r="L36" s="4">
        <f t="shared" si="1"/>
        <v>0</v>
      </c>
    </row>
    <row r="37" spans="1:12" ht="14.25">
      <c r="A37" s="14" t="s">
        <v>118</v>
      </c>
      <c r="B37" s="13" t="s">
        <v>107</v>
      </c>
      <c r="C37" s="13"/>
      <c r="D37" s="265" t="e">
        <f>'3. SPLOŠNI DEL_ OPĆI DIO'!D200</f>
        <v>#DIV/0!</v>
      </c>
      <c r="E37" s="13"/>
      <c r="F37" s="256"/>
      <c r="G37" s="256"/>
      <c r="I37" s="4">
        <v>1</v>
      </c>
      <c r="K37" s="4">
        <f t="shared" si="0"/>
        <v>0</v>
      </c>
      <c r="L37" s="4">
        <f t="shared" si="1"/>
        <v>0</v>
      </c>
    </row>
    <row r="38" spans="1:12" ht="14.25">
      <c r="A38" s="14" t="s">
        <v>119</v>
      </c>
      <c r="B38" s="13" t="s">
        <v>108</v>
      </c>
      <c r="C38" s="13"/>
      <c r="D38" s="265" t="e">
        <f>'3. SPLOŠNI DEL_ OPĆI DIO'!D201</f>
        <v>#DIV/0!</v>
      </c>
      <c r="E38" s="13"/>
      <c r="F38" s="256"/>
      <c r="G38" s="256"/>
      <c r="I38" s="4">
        <v>1</v>
      </c>
      <c r="K38" s="4">
        <f t="shared" si="0"/>
        <v>0</v>
      </c>
      <c r="L38" s="4">
        <f t="shared" si="1"/>
        <v>0</v>
      </c>
    </row>
    <row r="39" spans="1:12" ht="14.25">
      <c r="A39" s="14" t="s">
        <v>120</v>
      </c>
      <c r="B39" s="13" t="s">
        <v>109</v>
      </c>
      <c r="C39" s="13"/>
      <c r="D39" s="265" t="e">
        <f>'3. SPLOŠNI DEL_ OPĆI DIO'!D202</f>
        <v>#DIV/0!</v>
      </c>
      <c r="E39" s="13"/>
      <c r="F39" s="246" t="str">
        <f>IF(M28=12,"all currencies","miss currencies")</f>
        <v>miss currencies</v>
      </c>
      <c r="G39" s="256"/>
      <c r="I39" s="4">
        <v>1</v>
      </c>
      <c r="K39" s="4">
        <f t="shared" si="0"/>
        <v>0</v>
      </c>
      <c r="L39" s="4">
        <f t="shared" si="1"/>
        <v>0</v>
      </c>
    </row>
    <row r="40" spans="1:7" ht="14.25">
      <c r="A40" s="266"/>
      <c r="B40" s="69"/>
      <c r="C40" s="69"/>
      <c r="D40" s="69"/>
      <c r="E40" s="69"/>
      <c r="F40" s="69"/>
      <c r="G40" s="69"/>
    </row>
    <row r="41" spans="1:7" ht="15">
      <c r="A41" s="267" t="s">
        <v>129</v>
      </c>
      <c r="B41" s="268">
        <v>7.25</v>
      </c>
      <c r="C41" s="269"/>
      <c r="D41" s="69"/>
      <c r="E41" s="69"/>
      <c r="F41" s="69"/>
      <c r="G41" s="69"/>
    </row>
    <row r="42" spans="1:7" ht="14.25">
      <c r="A42" s="69"/>
      <c r="B42" s="69"/>
      <c r="C42" s="69"/>
      <c r="D42" s="262"/>
      <c r="E42" s="69"/>
      <c r="F42" s="69"/>
      <c r="G42" s="69"/>
    </row>
    <row r="43" spans="1:7" ht="14.25">
      <c r="A43" s="69"/>
      <c r="B43" s="69"/>
      <c r="C43" s="69"/>
      <c r="D43" s="69"/>
      <c r="E43" s="69"/>
      <c r="F43" s="69"/>
      <c r="G43" s="69"/>
    </row>
    <row r="44" spans="1:7" ht="14.25">
      <c r="A44" s="69" t="s">
        <v>79</v>
      </c>
      <c r="B44" s="69"/>
      <c r="C44" s="69"/>
      <c r="D44" s="69"/>
      <c r="E44" s="69"/>
      <c r="F44" s="69"/>
      <c r="G44" s="69"/>
    </row>
    <row r="45" spans="1:7" ht="15">
      <c r="A45" s="69" t="s">
        <v>257</v>
      </c>
      <c r="B45" s="69"/>
      <c r="C45" s="69"/>
      <c r="D45" s="69"/>
      <c r="E45" s="69"/>
      <c r="F45" s="69"/>
      <c r="G45" s="69"/>
    </row>
    <row r="46" spans="1:7" ht="15">
      <c r="A46" s="69" t="s">
        <v>130</v>
      </c>
      <c r="B46" s="69"/>
      <c r="C46" s="69"/>
      <c r="D46" s="69"/>
      <c r="E46" s="69"/>
      <c r="F46" s="69"/>
      <c r="G46" s="69"/>
    </row>
    <row r="47" spans="1:7" ht="15">
      <c r="A47" s="69" t="s">
        <v>131</v>
      </c>
      <c r="B47" s="69"/>
      <c r="C47" s="69"/>
      <c r="D47" s="69"/>
      <c r="E47" s="69"/>
      <c r="F47" s="69"/>
      <c r="G47" s="69"/>
    </row>
    <row r="48" spans="1:7" ht="15">
      <c r="A48" s="69" t="s">
        <v>132</v>
      </c>
      <c r="B48" s="69"/>
      <c r="C48" s="69"/>
      <c r="D48" s="69"/>
      <c r="E48" s="69"/>
      <c r="F48" s="69"/>
      <c r="G48" s="69"/>
    </row>
    <row r="49" spans="1:7" ht="15">
      <c r="A49" s="69" t="s">
        <v>133</v>
      </c>
      <c r="B49" s="69"/>
      <c r="C49" s="69"/>
      <c r="D49" s="69"/>
      <c r="E49" s="69"/>
      <c r="F49" s="69"/>
      <c r="G49" s="69"/>
    </row>
    <row r="50" spans="1:7" ht="15">
      <c r="A50" s="69" t="s">
        <v>134</v>
      </c>
      <c r="B50" s="69"/>
      <c r="C50" s="69"/>
      <c r="D50" s="69"/>
      <c r="E50" s="69"/>
      <c r="F50" s="69"/>
      <c r="G50" s="69"/>
    </row>
    <row r="51" spans="1:7" ht="40.5" customHeight="1">
      <c r="A51" s="328" t="s">
        <v>59</v>
      </c>
      <c r="B51" s="329"/>
      <c r="C51" s="329"/>
      <c r="D51" s="329"/>
      <c r="E51" s="329"/>
      <c r="F51" s="77"/>
      <c r="G51" s="77"/>
    </row>
    <row r="113" ht="14.25" hidden="1"/>
    <row r="114" ht="14.25" hidden="1"/>
    <row r="115" ht="14.25" hidden="1"/>
    <row r="116" ht="14.25" hidden="1"/>
    <row r="117" ht="14.25" hidden="1"/>
    <row r="118" ht="14.25" hidden="1"/>
    <row r="119" ht="15" hidden="1">
      <c r="A119" s="185" t="s">
        <v>77</v>
      </c>
    </row>
    <row r="120" ht="14.25" hidden="1"/>
    <row r="121" ht="14.25" hidden="1">
      <c r="A121" s="291" t="s">
        <v>204</v>
      </c>
    </row>
    <row r="122" ht="14.25" hidden="1">
      <c r="A122" s="290" t="s">
        <v>205</v>
      </c>
    </row>
    <row r="123" ht="14.25" hidden="1">
      <c r="A123" s="290" t="s">
        <v>206</v>
      </c>
    </row>
    <row r="124" ht="14.25" hidden="1"/>
    <row r="125" ht="14.25" hidden="1">
      <c r="A125" s="270" t="s">
        <v>64</v>
      </c>
    </row>
    <row r="126" ht="14.25" hidden="1">
      <c r="A126" s="270" t="s">
        <v>78</v>
      </c>
    </row>
    <row r="127" ht="14.25" hidden="1"/>
    <row r="128" ht="14.25" hidden="1"/>
  </sheetData>
  <sheetProtection password="8499" sheet="1" objects="1" scenarios="1"/>
  <mergeCells count="7">
    <mergeCell ref="A7:E7"/>
    <mergeCell ref="A51:E51"/>
    <mergeCell ref="A12:B12"/>
    <mergeCell ref="A24:B24"/>
    <mergeCell ref="B9:E9"/>
    <mergeCell ref="B10:E10"/>
    <mergeCell ref="A26:E26"/>
  </mergeCells>
  <dataValidations count="2">
    <dataValidation type="list" allowBlank="1" showInputMessage="1" showErrorMessage="1" sqref="C28:C39">
      <formula1>$A$121:$A$123</formula1>
    </dataValidation>
    <dataValidation type="list" allowBlank="1" showInputMessage="1" showErrorMessage="1" sqref="E28:E40 F40 F28:F38 G28:G40">
      <formula1>$A$125:$A$126</formula1>
    </dataValidation>
  </dataValidations>
  <printOptions/>
  <pageMargins left="0.5118110236220472" right="0.5118110236220472" top="0.61" bottom="0.7480314960629921" header="0.31496062992125984" footer="0.31496062992125984"/>
  <pageSetup horizontalDpi="600" verticalDpi="600" orientation="portrait" paperSize="9" scale="67" r:id="rId4"/>
  <headerFooter alignWithMargins="0">
    <oddFooter>&amp;LSI-HR 2007-2013&amp;C&amp;P</oddFooter>
  </headerFooter>
  <drawing r:id="rId3"/>
  <legacyDrawing r:id="rId2"/>
  <oleObjects>
    <oleObject progId="Word.Picture.8" shapeId="7201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V412"/>
  <sheetViews>
    <sheetView zoomScale="75" zoomScaleNormal="75" zoomScaleSheetLayoutView="50" zoomScalePageLayoutView="0" workbookViewId="0" topLeftCell="A9">
      <selection activeCell="D23" sqref="D23"/>
    </sheetView>
  </sheetViews>
  <sheetFormatPr defaultColWidth="9.00390625" defaultRowHeight="15"/>
  <cols>
    <col min="1" max="1" width="24.421875" style="4" customWidth="1"/>
    <col min="2" max="2" width="20.7109375" style="4" customWidth="1"/>
    <col min="3" max="3" width="14.7109375" style="4" customWidth="1"/>
    <col min="4" max="4" width="13.8515625" style="4" customWidth="1"/>
    <col min="5" max="5" width="14.28125" style="4" customWidth="1"/>
    <col min="6" max="6" width="14.00390625" style="4" customWidth="1"/>
    <col min="7" max="7" width="13.421875" style="4" customWidth="1"/>
    <col min="8" max="8" width="13.7109375" style="4" customWidth="1"/>
    <col min="9" max="9" width="13.28125" style="4" customWidth="1"/>
    <col min="10" max="10" width="14.28125" style="4" customWidth="1"/>
    <col min="11" max="12" width="13.57421875" style="4" customWidth="1"/>
    <col min="13" max="13" width="14.7109375" style="4" customWidth="1"/>
    <col min="14" max="14" width="13.7109375" style="4" customWidth="1"/>
    <col min="15" max="15" width="12.8515625" style="4" customWidth="1"/>
    <col min="16" max="16" width="14.00390625" style="4" customWidth="1"/>
    <col min="17" max="17" width="13.57421875" style="4" customWidth="1"/>
    <col min="18" max="18" width="13.8515625" style="4" customWidth="1"/>
    <col min="19" max="19" width="13.421875" style="4" customWidth="1"/>
    <col min="20" max="20" width="13.8515625" style="4" customWidth="1"/>
    <col min="21" max="21" width="13.421875" style="4" customWidth="1"/>
    <col min="22" max="22" width="13.57421875" style="152" customWidth="1"/>
    <col min="23" max="24" width="13.7109375" style="4" customWidth="1"/>
    <col min="25" max="25" width="13.7109375" style="153" hidden="1" customWidth="1"/>
    <col min="26" max="40" width="13.7109375" style="4" hidden="1" customWidth="1"/>
    <col min="41" max="43" width="9.140625" style="4" hidden="1" customWidth="1"/>
    <col min="44" max="51" width="0" style="4" hidden="1" customWidth="1"/>
    <col min="52" max="16384" width="9.00390625" style="4" customWidth="1"/>
  </cols>
  <sheetData>
    <row r="1" spans="22:25" ht="14.25">
      <c r="V1" s="4"/>
      <c r="Y1" s="4"/>
    </row>
    <row r="2" spans="22:25" ht="14.25">
      <c r="V2" s="4"/>
      <c r="Y2" s="4"/>
    </row>
    <row r="3" spans="22:25" ht="14.25">
      <c r="V3" s="4"/>
      <c r="Y3" s="4"/>
    </row>
    <row r="4" spans="22:25" ht="14.25">
      <c r="V4" s="4"/>
      <c r="Y4" s="4"/>
    </row>
    <row r="5" spans="2:25" ht="14.25">
      <c r="B5" s="151"/>
      <c r="V5" s="4"/>
      <c r="Y5" s="4"/>
    </row>
    <row r="6" spans="22:25" ht="10.5" customHeight="1">
      <c r="V6" s="4"/>
      <c r="Y6" s="4"/>
    </row>
    <row r="7" spans="1:25" ht="48" customHeight="1">
      <c r="A7" s="372" t="s">
        <v>258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V7" s="4"/>
      <c r="Y7" s="4"/>
    </row>
    <row r="8" spans="1:25" ht="14.25">
      <c r="A8" s="69"/>
      <c r="B8" s="69"/>
      <c r="C8" s="69"/>
      <c r="D8" s="69"/>
      <c r="E8" s="69"/>
      <c r="V8" s="4"/>
      <c r="Y8" s="4"/>
    </row>
    <row r="9" spans="1:25" ht="32.25" customHeight="1">
      <c r="A9" s="318" t="s">
        <v>26</v>
      </c>
      <c r="B9" s="369">
        <f>'1. VSEBINA_SADRŽAJ'!B9</f>
        <v>0</v>
      </c>
      <c r="C9" s="370"/>
      <c r="D9" s="370"/>
      <c r="E9" s="371"/>
      <c r="F9" s="71"/>
      <c r="G9" s="72"/>
      <c r="H9" s="72"/>
      <c r="I9" s="72"/>
      <c r="J9" s="72"/>
      <c r="V9" s="4"/>
      <c r="Y9" s="4"/>
    </row>
    <row r="10" spans="1:25" ht="15">
      <c r="A10" s="70" t="s">
        <v>182</v>
      </c>
      <c r="B10" s="369">
        <f>'1. VSEBINA_SADRŽAJ'!B10</f>
        <v>0</v>
      </c>
      <c r="C10" s="370"/>
      <c r="D10" s="370"/>
      <c r="E10" s="371"/>
      <c r="F10" s="71"/>
      <c r="G10" s="72"/>
      <c r="H10" s="72"/>
      <c r="I10" s="72"/>
      <c r="J10" s="72"/>
      <c r="V10" s="4"/>
      <c r="Y10" s="4"/>
    </row>
    <row r="13" spans="1:6" ht="35.25" customHeight="1">
      <c r="A13" s="374" t="s">
        <v>259</v>
      </c>
      <c r="B13" s="329"/>
      <c r="C13" s="329"/>
      <c r="D13" s="329"/>
      <c r="E13" s="329"/>
      <c r="F13" s="329"/>
    </row>
    <row r="14" spans="1:6" ht="26.25">
      <c r="A14" s="377" t="s">
        <v>136</v>
      </c>
      <c r="B14" s="378"/>
      <c r="C14" s="379"/>
      <c r="D14" s="379"/>
      <c r="F14" s="107" t="s">
        <v>139</v>
      </c>
    </row>
    <row r="15" spans="1:4" ht="23.25" customHeight="1">
      <c r="A15" s="350" t="s">
        <v>137</v>
      </c>
      <c r="B15" s="350"/>
      <c r="C15" s="350"/>
      <c r="D15" s="350"/>
    </row>
    <row r="16" spans="20:25" ht="15">
      <c r="T16" s="152"/>
      <c r="V16" s="154"/>
      <c r="Y16" s="155"/>
    </row>
    <row r="17" spans="1:25" ht="17.25" customHeight="1">
      <c r="A17" s="375" t="s">
        <v>144</v>
      </c>
      <c r="B17" s="380" t="s">
        <v>143</v>
      </c>
      <c r="C17" s="382" t="s">
        <v>145</v>
      </c>
      <c r="D17" s="381" t="s">
        <v>6</v>
      </c>
      <c r="E17" s="393" t="s">
        <v>65</v>
      </c>
      <c r="F17" s="394"/>
      <c r="G17" s="352">
        <v>2009</v>
      </c>
      <c r="H17" s="353"/>
      <c r="I17" s="352">
        <v>2010</v>
      </c>
      <c r="J17" s="353"/>
      <c r="K17" s="352">
        <v>2011</v>
      </c>
      <c r="L17" s="353"/>
      <c r="M17" s="352">
        <v>2012</v>
      </c>
      <c r="N17" s="353"/>
      <c r="O17" s="352">
        <v>2013</v>
      </c>
      <c r="P17" s="353"/>
      <c r="Q17" s="352">
        <v>2014</v>
      </c>
      <c r="R17" s="353"/>
      <c r="S17" s="352">
        <v>2015</v>
      </c>
      <c r="T17" s="353"/>
      <c r="U17" s="391" t="s">
        <v>149</v>
      </c>
      <c r="V17" s="4"/>
      <c r="W17" s="153"/>
      <c r="Y17" s="4"/>
    </row>
    <row r="18" spans="1:35" ht="107.25" customHeight="1">
      <c r="A18" s="376"/>
      <c r="B18" s="376"/>
      <c r="C18" s="383"/>
      <c r="D18" s="376"/>
      <c r="E18" s="272" t="s">
        <v>147</v>
      </c>
      <c r="F18" s="271" t="s">
        <v>146</v>
      </c>
      <c r="G18" s="272" t="s">
        <v>147</v>
      </c>
      <c r="H18" s="271" t="s">
        <v>146</v>
      </c>
      <c r="I18" s="272" t="s">
        <v>147</v>
      </c>
      <c r="J18" s="271" t="s">
        <v>146</v>
      </c>
      <c r="K18" s="272" t="s">
        <v>147</v>
      </c>
      <c r="L18" s="271" t="s">
        <v>146</v>
      </c>
      <c r="M18" s="272" t="s">
        <v>147</v>
      </c>
      <c r="N18" s="271" t="s">
        <v>146</v>
      </c>
      <c r="O18" s="272" t="s">
        <v>147</v>
      </c>
      <c r="P18" s="271" t="s">
        <v>146</v>
      </c>
      <c r="Q18" s="272" t="s">
        <v>147</v>
      </c>
      <c r="R18" s="271" t="s">
        <v>146</v>
      </c>
      <c r="S18" s="272" t="s">
        <v>147</v>
      </c>
      <c r="T18" s="271" t="s">
        <v>146</v>
      </c>
      <c r="U18" s="392"/>
      <c r="V18" s="4"/>
      <c r="W18" s="153"/>
      <c r="X18" s="4" t="s">
        <v>238</v>
      </c>
      <c r="Y18" s="4"/>
      <c r="AB18" s="4">
        <v>2008</v>
      </c>
      <c r="AC18" s="4">
        <v>2009</v>
      </c>
      <c r="AD18" s="4">
        <v>2010</v>
      </c>
      <c r="AE18" s="4">
        <v>2011</v>
      </c>
      <c r="AF18" s="4">
        <v>2012</v>
      </c>
      <c r="AG18" s="4">
        <v>2013</v>
      </c>
      <c r="AH18" s="4">
        <v>2014</v>
      </c>
      <c r="AI18" s="4">
        <v>2015</v>
      </c>
    </row>
    <row r="19" spans="1:42" ht="29.25">
      <c r="A19" s="354" t="str">
        <f>'1. VSEBINA_SADRŽAJ'!B28</f>
        <v>LP - P1 - </v>
      </c>
      <c r="B19" s="273" t="s">
        <v>150</v>
      </c>
      <c r="C19" s="15"/>
      <c r="D19" s="16"/>
      <c r="E19" s="17"/>
      <c r="F19" s="156">
        <f>IF('1. VSEBINA_SADRŽAJ'!$E$28='1. VSEBINA_SADRŽAJ'!$H$28,($D19*E19),($D19*E19)/'1. VSEBINA_SADRŽAJ'!$B$41)</f>
        <v>0</v>
      </c>
      <c r="G19" s="17"/>
      <c r="H19" s="156">
        <f>IF('1. VSEBINA_SADRŽAJ'!$E$28='1. VSEBINA_SADRŽAJ'!$H$28,($D19*G19),($D19*G19)/'1. VSEBINA_SADRŽAJ'!$B$41)</f>
        <v>0</v>
      </c>
      <c r="I19" s="17"/>
      <c r="J19" s="156">
        <f>IF('1. VSEBINA_SADRŽAJ'!$E$28='1. VSEBINA_SADRŽAJ'!$H$28,($D19*I19),($D19*I19)/'1. VSEBINA_SADRŽAJ'!$B$41)</f>
        <v>0</v>
      </c>
      <c r="K19" s="17"/>
      <c r="L19" s="156">
        <f>IF('1. VSEBINA_SADRŽAJ'!$E$28='1. VSEBINA_SADRŽAJ'!$H$28,($D19*K19),($D19*K19)/'1. VSEBINA_SADRŽAJ'!$B$41)</f>
        <v>0</v>
      </c>
      <c r="M19" s="17"/>
      <c r="N19" s="156">
        <f>IF('1. VSEBINA_SADRŽAJ'!$E$28='1. VSEBINA_SADRŽAJ'!$H$28,($D19*M19),($D19*M19)/'1. VSEBINA_SADRŽAJ'!$B$41)</f>
        <v>0</v>
      </c>
      <c r="O19" s="17"/>
      <c r="P19" s="156">
        <f>IF('1. VSEBINA_SADRŽAJ'!$E$28='1. VSEBINA_SADRŽAJ'!$H$28,($D19*O19),($D19*O19)/'1. VSEBINA_SADRŽAJ'!$B$41)</f>
        <v>0</v>
      </c>
      <c r="Q19" s="17"/>
      <c r="R19" s="156">
        <f>IF('1. VSEBINA_SADRŽAJ'!$E$28='1. VSEBINA_SADRŽAJ'!$H$28,($D19*Q19),($D19*Q19)/'1. VSEBINA_SADRŽAJ'!$B$41)</f>
        <v>0</v>
      </c>
      <c r="S19" s="17"/>
      <c r="T19" s="156">
        <f>IF('1. VSEBINA_SADRŽAJ'!$E$28='1. VSEBINA_SADRŽAJ'!$H$28,($D19*S19),($D19*S19)/'1. VSEBINA_SADRŽAJ'!$B$41)</f>
        <v>0</v>
      </c>
      <c r="U19" s="157">
        <f>T19+R19+P19+N19+L19+J19+H19+F19</f>
        <v>0</v>
      </c>
      <c r="V19" s="4"/>
      <c r="X19" s="301" t="str">
        <f aca="true" t="shared" si="0" ref="X19:X55">IF(AP19=1,".","data missing")</f>
        <v>.</v>
      </c>
      <c r="AA19" s="4" t="s">
        <v>83</v>
      </c>
      <c r="AB19" s="158">
        <f>F19+F20+F21+F22+F62</f>
        <v>0</v>
      </c>
      <c r="AC19" s="158">
        <f>H19+H20+H21+H22+H62</f>
        <v>0</v>
      </c>
      <c r="AD19" s="158">
        <f>J19+J20+J21+J22+J62</f>
        <v>0</v>
      </c>
      <c r="AE19" s="158">
        <f>L19+L20+L21+L22+L62</f>
        <v>0</v>
      </c>
      <c r="AF19" s="158">
        <f>N19+N20+N21+N22+N62</f>
        <v>0</v>
      </c>
      <c r="AG19" s="158">
        <f>P19+P20+P21+P22+P62</f>
        <v>0</v>
      </c>
      <c r="AH19" s="158">
        <f>R19+R20+R21+R22+R62</f>
        <v>0</v>
      </c>
      <c r="AI19" s="158">
        <f>T19+T20+T21+T22+T62</f>
        <v>0</v>
      </c>
      <c r="AK19" s="302">
        <f aca="true" t="shared" si="1" ref="AK19:AL55">IF(C19=AR19,0,1)</f>
        <v>0</v>
      </c>
      <c r="AL19" s="302">
        <f t="shared" si="1"/>
        <v>0</v>
      </c>
      <c r="AM19" s="302">
        <f>IF(E19+G19+I19+K19+M19+O19+Q19+S19=0,0,1)</f>
        <v>0</v>
      </c>
      <c r="AN19" s="302">
        <f>IF(AK19+AL19+AM19=0,1,0)</f>
        <v>1</v>
      </c>
      <c r="AO19" s="302">
        <f>IF(AK19+AL19+AM19=3,1,0)</f>
        <v>0</v>
      </c>
      <c r="AP19" s="302">
        <f>AN19+AO19</f>
        <v>1</v>
      </c>
    </row>
    <row r="20" spans="1:42" ht="29.25">
      <c r="A20" s="387"/>
      <c r="B20" s="274" t="s">
        <v>151</v>
      </c>
      <c r="C20" s="18"/>
      <c r="D20" s="19"/>
      <c r="E20" s="20"/>
      <c r="F20" s="159">
        <f>IF('1. VSEBINA_SADRŽAJ'!$E$28='1. VSEBINA_SADRŽAJ'!$H$28,($D20*E20),($D20*E20)/'1. VSEBINA_SADRŽAJ'!$B$41)</f>
        <v>0</v>
      </c>
      <c r="G20" s="20"/>
      <c r="H20" s="159">
        <f>IF('1. VSEBINA_SADRŽAJ'!$E$28='1. VSEBINA_SADRŽAJ'!$H$28,($D20*G20),($D20*G20)/'1. VSEBINA_SADRŽAJ'!$B$41)</f>
        <v>0</v>
      </c>
      <c r="I20" s="20"/>
      <c r="J20" s="159">
        <f>IF('1. VSEBINA_SADRŽAJ'!$E$28='1. VSEBINA_SADRŽAJ'!$H$28,($D20*I20),($D20*I20)/'1. VSEBINA_SADRŽAJ'!$B$41)</f>
        <v>0</v>
      </c>
      <c r="K20" s="20"/>
      <c r="L20" s="159">
        <f>IF('1. VSEBINA_SADRŽAJ'!$E$28='1. VSEBINA_SADRŽAJ'!$H$28,($D20*K20),($D20*K20)/'1. VSEBINA_SADRŽAJ'!$B$41)</f>
        <v>0</v>
      </c>
      <c r="M20" s="20"/>
      <c r="N20" s="159">
        <f>IF('1. VSEBINA_SADRŽAJ'!$E$28='1. VSEBINA_SADRŽAJ'!$H$28,($D20*M20),($D20*M20)/'1. VSEBINA_SADRŽAJ'!$B$41)</f>
        <v>0</v>
      </c>
      <c r="O20" s="20"/>
      <c r="P20" s="159">
        <f>IF('1. VSEBINA_SADRŽAJ'!$E$28='1. VSEBINA_SADRŽAJ'!$H$28,($D20*O20),($D20*O20)/'1. VSEBINA_SADRŽAJ'!$B$41)</f>
        <v>0</v>
      </c>
      <c r="Q20" s="20"/>
      <c r="R20" s="159">
        <f>IF('1. VSEBINA_SADRŽAJ'!$E$28='1. VSEBINA_SADRŽAJ'!$H$28,($D20*Q20),($D20*Q20)/'1. VSEBINA_SADRŽAJ'!$B$41)</f>
        <v>0</v>
      </c>
      <c r="S20" s="20"/>
      <c r="T20" s="159">
        <f>IF('1. VSEBINA_SADRŽAJ'!$E$28='1. VSEBINA_SADRŽAJ'!$H$28,($D20*S20),($D20*S20)/'1. VSEBINA_SADRŽAJ'!$B$41)</f>
        <v>0</v>
      </c>
      <c r="U20" s="160">
        <f>T20+R20+P20+N20+L20+J20+H20+F20</f>
        <v>0</v>
      </c>
      <c r="V20" s="4"/>
      <c r="X20" s="301" t="str">
        <f t="shared" si="0"/>
        <v>.</v>
      </c>
      <c r="AA20" s="4" t="s">
        <v>84</v>
      </c>
      <c r="AB20" s="158">
        <f>F23+F24+F25+F63</f>
        <v>0</v>
      </c>
      <c r="AC20" s="158">
        <f>H23+H24+H25+H63</f>
        <v>0</v>
      </c>
      <c r="AD20" s="158">
        <f>J23+J24+J25+J63</f>
        <v>0</v>
      </c>
      <c r="AE20" s="158">
        <f>L23+L24+L25+L63</f>
        <v>0</v>
      </c>
      <c r="AF20" s="158">
        <f>N23+N24+N25+N63</f>
        <v>0</v>
      </c>
      <c r="AG20" s="158">
        <f>P23+P24+P25+P63</f>
        <v>0</v>
      </c>
      <c r="AH20" s="158">
        <f>R23+R24+R25+R63</f>
        <v>0</v>
      </c>
      <c r="AI20" s="158">
        <f>T23+T24+T25+T63</f>
        <v>0</v>
      </c>
      <c r="AK20" s="302">
        <f t="shared" si="1"/>
        <v>0</v>
      </c>
      <c r="AL20" s="302">
        <f t="shared" si="1"/>
        <v>0</v>
      </c>
      <c r="AM20" s="302">
        <f aca="true" t="shared" si="2" ref="AM20:AM54">IF(E20+G20+I20+K20+M20+O20+Q20+S20=0,0,1)</f>
        <v>0</v>
      </c>
      <c r="AN20" s="302">
        <f aca="true" t="shared" si="3" ref="AN20:AN54">IF(AK20+AL20+AM20=0,1,0)</f>
        <v>1</v>
      </c>
      <c r="AO20" s="302">
        <f aca="true" t="shared" si="4" ref="AO20:AO54">IF(AK20+AL20+AM20=3,1,0)</f>
        <v>0</v>
      </c>
      <c r="AP20" s="302">
        <f aca="true" t="shared" si="5" ref="AP20:AP54">AN20+AO20</f>
        <v>1</v>
      </c>
    </row>
    <row r="21" spans="1:42" ht="30.75" customHeight="1">
      <c r="A21" s="387"/>
      <c r="B21" s="275" t="s">
        <v>152</v>
      </c>
      <c r="C21" s="18"/>
      <c r="D21" s="19"/>
      <c r="E21" s="20"/>
      <c r="F21" s="159">
        <f>IF('1. VSEBINA_SADRŽAJ'!$E$28='1. VSEBINA_SADRŽAJ'!$H$28,($D21*E21),($D21*E21)/'1. VSEBINA_SADRŽAJ'!$B$41)</f>
        <v>0</v>
      </c>
      <c r="G21" s="20"/>
      <c r="H21" s="159">
        <f>IF('1. VSEBINA_SADRŽAJ'!$E$28='1. VSEBINA_SADRŽAJ'!$H$28,($D21*G21),($D21*G21)/'1. VSEBINA_SADRŽAJ'!$B$41)</f>
        <v>0</v>
      </c>
      <c r="I21" s="20"/>
      <c r="J21" s="159">
        <f>IF('1. VSEBINA_SADRŽAJ'!$E$28='1. VSEBINA_SADRŽAJ'!$H$28,($D21*I21),($D21*I21)/'1. VSEBINA_SADRŽAJ'!$B$41)</f>
        <v>0</v>
      </c>
      <c r="K21" s="20"/>
      <c r="L21" s="159">
        <f>IF('1. VSEBINA_SADRŽAJ'!$E$28='1. VSEBINA_SADRŽAJ'!$H$28,($D21*K21),($D21*K21)/'1. VSEBINA_SADRŽAJ'!$B$41)</f>
        <v>0</v>
      </c>
      <c r="M21" s="20"/>
      <c r="N21" s="159">
        <f>IF('1. VSEBINA_SADRŽAJ'!$E$28='1. VSEBINA_SADRŽAJ'!$H$28,($D21*M21),($D21*M21)/'1. VSEBINA_SADRŽAJ'!$B$41)</f>
        <v>0</v>
      </c>
      <c r="O21" s="20"/>
      <c r="P21" s="159">
        <f>IF('1. VSEBINA_SADRŽAJ'!$E$28='1. VSEBINA_SADRŽAJ'!$H$28,($D21*O21),($D21*O21)/'1. VSEBINA_SADRŽAJ'!$B$41)</f>
        <v>0</v>
      </c>
      <c r="Q21" s="20"/>
      <c r="R21" s="159">
        <f>IF('1. VSEBINA_SADRŽAJ'!$E$28='1. VSEBINA_SADRŽAJ'!$H$28,($D21*Q21),($D21*Q21)/'1. VSEBINA_SADRŽAJ'!$B$41)</f>
        <v>0</v>
      </c>
      <c r="S21" s="20"/>
      <c r="T21" s="159">
        <f>IF('1. VSEBINA_SADRŽAJ'!$E$28='1. VSEBINA_SADRŽAJ'!$H$28,($D21*S21),($D21*S21)/'1. VSEBINA_SADRŽAJ'!$B$41)</f>
        <v>0</v>
      </c>
      <c r="U21" s="160">
        <f>T21+R21+P21+N21+L21+J21+H21+F21</f>
        <v>0</v>
      </c>
      <c r="V21" s="4"/>
      <c r="X21" s="301" t="str">
        <f t="shared" si="0"/>
        <v>.</v>
      </c>
      <c r="AA21" s="4" t="s">
        <v>85</v>
      </c>
      <c r="AB21" s="158">
        <f>F26+F27+F28+F64</f>
        <v>0</v>
      </c>
      <c r="AC21" s="158">
        <f>H26+H27+H28+H64</f>
        <v>0</v>
      </c>
      <c r="AD21" s="158">
        <f>J26+J27+J28+J64</f>
        <v>0</v>
      </c>
      <c r="AE21" s="158">
        <f>L26+L27+L28+L64</f>
        <v>0</v>
      </c>
      <c r="AF21" s="158">
        <f>N26+N27+N28+N64</f>
        <v>0</v>
      </c>
      <c r="AG21" s="158">
        <f>P26+P27+P28+P64</f>
        <v>0</v>
      </c>
      <c r="AH21" s="158">
        <f>R26+R27+R28+R64</f>
        <v>0</v>
      </c>
      <c r="AI21" s="158">
        <f>T26+T27+T28+T64</f>
        <v>0</v>
      </c>
      <c r="AK21" s="302">
        <f t="shared" si="1"/>
        <v>0</v>
      </c>
      <c r="AL21" s="302">
        <f t="shared" si="1"/>
        <v>0</v>
      </c>
      <c r="AM21" s="302">
        <f t="shared" si="2"/>
        <v>0</v>
      </c>
      <c r="AN21" s="302">
        <f t="shared" si="3"/>
        <v>1</v>
      </c>
      <c r="AO21" s="302">
        <f t="shared" si="4"/>
        <v>0</v>
      </c>
      <c r="AP21" s="302">
        <f t="shared" si="5"/>
        <v>1</v>
      </c>
    </row>
    <row r="22" spans="1:42" ht="15">
      <c r="A22" s="388"/>
      <c r="B22" s="21" t="s">
        <v>153</v>
      </c>
      <c r="C22" s="21"/>
      <c r="D22" s="22"/>
      <c r="E22" s="23"/>
      <c r="F22" s="161">
        <f>IF('1. VSEBINA_SADRŽAJ'!$E$28='1. VSEBINA_SADRŽAJ'!$H$28,($D22*E22),($D22*E22)/'1. VSEBINA_SADRŽAJ'!$B$41)</f>
        <v>0</v>
      </c>
      <c r="G22" s="23"/>
      <c r="H22" s="161">
        <f>IF('1. VSEBINA_SADRŽAJ'!$E$28='1. VSEBINA_SADRŽAJ'!$H$28,($D22*G22),($D22*G22)/'1. VSEBINA_SADRŽAJ'!$B$41)</f>
        <v>0</v>
      </c>
      <c r="I22" s="23"/>
      <c r="J22" s="161">
        <f>IF('1. VSEBINA_SADRŽAJ'!$E$28='1. VSEBINA_SADRŽAJ'!$H$28,($D22*I22),($D22*I22)/'1. VSEBINA_SADRŽAJ'!$B$41)</f>
        <v>0</v>
      </c>
      <c r="K22" s="23"/>
      <c r="L22" s="161">
        <f>IF('1. VSEBINA_SADRŽAJ'!$E$28='1. VSEBINA_SADRŽAJ'!$H$28,($D22*K22),($D22*K22)/'1. VSEBINA_SADRŽAJ'!$B$41)</f>
        <v>0</v>
      </c>
      <c r="M22" s="23"/>
      <c r="N22" s="161">
        <f>IF('1. VSEBINA_SADRŽAJ'!$E$28='1. VSEBINA_SADRŽAJ'!$H$28,($D22*M22),($D22*M22)/'1. VSEBINA_SADRŽAJ'!$B$41)</f>
        <v>0</v>
      </c>
      <c r="O22" s="23"/>
      <c r="P22" s="161">
        <f>IF('1. VSEBINA_SADRŽAJ'!$E$28='1. VSEBINA_SADRŽAJ'!$H$28,($D22*O22),($D22*O22)/'1. VSEBINA_SADRŽAJ'!$B$41)</f>
        <v>0</v>
      </c>
      <c r="Q22" s="23"/>
      <c r="R22" s="161">
        <f>IF('1. VSEBINA_SADRŽAJ'!$E$28='1. VSEBINA_SADRŽAJ'!$H$28,($D22*Q22),($D22*Q22)/'1. VSEBINA_SADRŽAJ'!$B$41)</f>
        <v>0</v>
      </c>
      <c r="S22" s="23"/>
      <c r="T22" s="161">
        <f>IF('1. VSEBINA_SADRŽAJ'!$E$28='1. VSEBINA_SADRŽAJ'!$H$28,($D22*S22),($D22*S22)/'1. VSEBINA_SADRŽAJ'!$B$41)</f>
        <v>0</v>
      </c>
      <c r="U22" s="162">
        <f>T22+R22+P22+N22+L22+J22+H22+F22</f>
        <v>0</v>
      </c>
      <c r="V22" s="4"/>
      <c r="X22" s="301" t="str">
        <f t="shared" si="0"/>
        <v>.</v>
      </c>
      <c r="Y22" s="153">
        <f>SUM(U19:U22)</f>
        <v>0</v>
      </c>
      <c r="AA22" s="4" t="s">
        <v>86</v>
      </c>
      <c r="AB22" s="158">
        <f>F31+F30+F65+F29</f>
        <v>0</v>
      </c>
      <c r="AC22" s="158">
        <f>H31+H30+H65+H29</f>
        <v>0</v>
      </c>
      <c r="AD22" s="158">
        <f>J31+J30+J65+J29</f>
        <v>0</v>
      </c>
      <c r="AE22" s="158">
        <f>L31+L30+L65+L29</f>
        <v>0</v>
      </c>
      <c r="AF22" s="158">
        <f>N31+N30+N65+N29</f>
        <v>0</v>
      </c>
      <c r="AG22" s="158">
        <f>P31+P30+P65+P29</f>
        <v>0</v>
      </c>
      <c r="AH22" s="158">
        <f>R31+R30+R65+R29</f>
        <v>0</v>
      </c>
      <c r="AI22" s="158">
        <f>T31+T30+T65+T29</f>
        <v>0</v>
      </c>
      <c r="AK22" s="302">
        <f t="shared" si="1"/>
        <v>0</v>
      </c>
      <c r="AL22" s="302">
        <f t="shared" si="1"/>
        <v>0</v>
      </c>
      <c r="AM22" s="302">
        <f t="shared" si="2"/>
        <v>0</v>
      </c>
      <c r="AN22" s="302">
        <f t="shared" si="3"/>
        <v>1</v>
      </c>
      <c r="AO22" s="302">
        <f t="shared" si="4"/>
        <v>0</v>
      </c>
      <c r="AP22" s="302">
        <f t="shared" si="5"/>
        <v>1</v>
      </c>
    </row>
    <row r="23" spans="1:42" ht="29.25">
      <c r="A23" s="355" t="str">
        <f>'1. VSEBINA_SADRŽAJ'!B29</f>
        <v>P2 -</v>
      </c>
      <c r="B23" s="275" t="s">
        <v>154</v>
      </c>
      <c r="C23" s="24"/>
      <c r="D23" s="25"/>
      <c r="E23" s="26"/>
      <c r="F23" s="163">
        <f>IF('1. VSEBINA_SADRŽAJ'!$E$29='1. VSEBINA_SADRŽAJ'!$H$28,($D23*E23),($D23*E23)/'1. VSEBINA_SADRŽAJ'!$B$41)</f>
        <v>0</v>
      </c>
      <c r="G23" s="20"/>
      <c r="H23" s="163">
        <f>IF('1. VSEBINA_SADRŽAJ'!$E$29='1. VSEBINA_SADRŽAJ'!$H$28,($D23*G23),($D23*G23)/'1. VSEBINA_SADRŽAJ'!$B$41)</f>
        <v>0</v>
      </c>
      <c r="I23" s="20"/>
      <c r="J23" s="163">
        <f>IF('1. VSEBINA_SADRŽAJ'!$E$29='1. VSEBINA_SADRŽAJ'!$H$28,($D23*I23),($D23*I23)/'1. VSEBINA_SADRŽAJ'!$B$41)</f>
        <v>0</v>
      </c>
      <c r="K23" s="20"/>
      <c r="L23" s="163">
        <f>IF('1. VSEBINA_SADRŽAJ'!$E$29='1. VSEBINA_SADRŽAJ'!$H$28,($D23*K23),($D23*K23)/'1. VSEBINA_SADRŽAJ'!$B$41)</f>
        <v>0</v>
      </c>
      <c r="M23" s="20"/>
      <c r="N23" s="163">
        <f>IF('1. VSEBINA_SADRŽAJ'!$E$29='1. VSEBINA_SADRŽAJ'!$H$28,($D23*M23),($D23*M23)/'1. VSEBINA_SADRŽAJ'!$B$41)</f>
        <v>0</v>
      </c>
      <c r="O23" s="20"/>
      <c r="P23" s="163">
        <f>IF('1. VSEBINA_SADRŽAJ'!$E$29='1. VSEBINA_SADRŽAJ'!$H$28,($D23*O23),($D23*O23)/'1. VSEBINA_SADRŽAJ'!$B$41)</f>
        <v>0</v>
      </c>
      <c r="Q23" s="20"/>
      <c r="R23" s="163">
        <f>IF('1. VSEBINA_SADRŽAJ'!$E$29='1. VSEBINA_SADRŽAJ'!$H$28,($D23*Q23),($D23*Q23)/'1. VSEBINA_SADRŽAJ'!$B$41)</f>
        <v>0</v>
      </c>
      <c r="S23" s="20"/>
      <c r="T23" s="163">
        <f>IF('1. VSEBINA_SADRŽAJ'!$E$29='1. VSEBINA_SADRŽAJ'!$H$28,($D23*S23),($D23*S23)/'1. VSEBINA_SADRŽAJ'!$B$41)</f>
        <v>0</v>
      </c>
      <c r="U23" s="164">
        <f aca="true" t="shared" si="6" ref="U23:U37">T23+R23+P23+N23+L23+J23+H23+F23</f>
        <v>0</v>
      </c>
      <c r="V23" s="4"/>
      <c r="X23" s="301" t="str">
        <f t="shared" si="0"/>
        <v>.</v>
      </c>
      <c r="AA23" s="4" t="s">
        <v>87</v>
      </c>
      <c r="AB23" s="158">
        <f>F34+F33+F32+F66</f>
        <v>0</v>
      </c>
      <c r="AC23" s="158">
        <f>H34+H33+H32+H66</f>
        <v>0</v>
      </c>
      <c r="AD23" s="158">
        <f>J34+J33+J32+J66</f>
        <v>0</v>
      </c>
      <c r="AE23" s="158">
        <f>L34+L33+L32+L66</f>
        <v>0</v>
      </c>
      <c r="AF23" s="158">
        <f>N34+N33+N32+N66</f>
        <v>0</v>
      </c>
      <c r="AG23" s="158">
        <f>P34+P33+P32+P66</f>
        <v>0</v>
      </c>
      <c r="AH23" s="158">
        <f>R34+R33+R32+R66</f>
        <v>0</v>
      </c>
      <c r="AI23" s="158">
        <f>T34+T33+T32+T66</f>
        <v>0</v>
      </c>
      <c r="AK23" s="302">
        <f t="shared" si="1"/>
        <v>0</v>
      </c>
      <c r="AL23" s="302">
        <f t="shared" si="1"/>
        <v>0</v>
      </c>
      <c r="AM23" s="302">
        <f t="shared" si="2"/>
        <v>0</v>
      </c>
      <c r="AN23" s="302">
        <f t="shared" si="3"/>
        <v>1</v>
      </c>
      <c r="AO23" s="302">
        <f t="shared" si="4"/>
        <v>0</v>
      </c>
      <c r="AP23" s="302">
        <f t="shared" si="5"/>
        <v>1</v>
      </c>
    </row>
    <row r="24" spans="1:42" ht="15">
      <c r="A24" s="387"/>
      <c r="B24" s="18"/>
      <c r="C24" s="24"/>
      <c r="D24" s="25"/>
      <c r="E24" s="26"/>
      <c r="F24" s="159">
        <f>IF('1. VSEBINA_SADRŽAJ'!$E$29='1. VSEBINA_SADRŽAJ'!$H$28,($D24*E24),($D24*E24)/'1. VSEBINA_SADRŽAJ'!$B$41)</f>
        <v>0</v>
      </c>
      <c r="G24" s="20"/>
      <c r="H24" s="159">
        <f>IF('1. VSEBINA_SADRŽAJ'!$E$29='1. VSEBINA_SADRŽAJ'!$H$28,($D24*G24),($D24*G24)/'1. VSEBINA_SADRŽAJ'!$B$41)</f>
        <v>0</v>
      </c>
      <c r="I24" s="20"/>
      <c r="J24" s="159">
        <f>IF('1. VSEBINA_SADRŽAJ'!$E$29='1. VSEBINA_SADRŽAJ'!$H$28,($D24*I24),($D24*I24)/'1. VSEBINA_SADRŽAJ'!$B$41)</f>
        <v>0</v>
      </c>
      <c r="K24" s="20"/>
      <c r="L24" s="159">
        <f>IF('1. VSEBINA_SADRŽAJ'!$E$29='1. VSEBINA_SADRŽAJ'!$H$28,($D24*K24),($D24*K24)/'1. VSEBINA_SADRŽAJ'!$B$41)</f>
        <v>0</v>
      </c>
      <c r="M24" s="20"/>
      <c r="N24" s="159">
        <f>IF('1. VSEBINA_SADRŽAJ'!$E$29='1. VSEBINA_SADRŽAJ'!$H$28,($D24*M24),($D24*M24)/'1. VSEBINA_SADRŽAJ'!$B$41)</f>
        <v>0</v>
      </c>
      <c r="O24" s="20"/>
      <c r="P24" s="159">
        <f>IF('1. VSEBINA_SADRŽAJ'!$E$29='1. VSEBINA_SADRŽAJ'!$H$28,($D24*O24),($D24*O24)/'1. VSEBINA_SADRŽAJ'!$B$41)</f>
        <v>0</v>
      </c>
      <c r="Q24" s="20"/>
      <c r="R24" s="159">
        <f>IF('1. VSEBINA_SADRŽAJ'!$E$29='1. VSEBINA_SADRŽAJ'!$H$28,($D24*Q24),($D24*Q24)/'1. VSEBINA_SADRŽAJ'!$B$41)</f>
        <v>0</v>
      </c>
      <c r="S24" s="20"/>
      <c r="T24" s="159">
        <f>IF('1. VSEBINA_SADRŽAJ'!$E$29='1. VSEBINA_SADRŽAJ'!$H$28,($D24*S24),($D24*S24)/'1. VSEBINA_SADRŽAJ'!$B$41)</f>
        <v>0</v>
      </c>
      <c r="U24" s="160">
        <f t="shared" si="6"/>
        <v>0</v>
      </c>
      <c r="V24" s="4"/>
      <c r="X24" s="301" t="str">
        <f t="shared" si="0"/>
        <v>.</v>
      </c>
      <c r="AA24" s="4" t="s">
        <v>88</v>
      </c>
      <c r="AB24" s="158">
        <f>F37+F36+F35+F67</f>
        <v>0</v>
      </c>
      <c r="AC24" s="158">
        <f>H37+H36+H35+H67</f>
        <v>0</v>
      </c>
      <c r="AD24" s="158">
        <f>J37+J36+J35+J67</f>
        <v>0</v>
      </c>
      <c r="AE24" s="158">
        <f>L37+L36+L35+L67</f>
        <v>0</v>
      </c>
      <c r="AF24" s="158">
        <f>N37+N36+N35+N67</f>
        <v>0</v>
      </c>
      <c r="AG24" s="158">
        <f>P37+P36+P35+P67</f>
        <v>0</v>
      </c>
      <c r="AH24" s="158">
        <f>R37+R36+R35+R67</f>
        <v>0</v>
      </c>
      <c r="AI24" s="158">
        <f>T37+T36+T35+T67</f>
        <v>0</v>
      </c>
      <c r="AK24" s="302">
        <f t="shared" si="1"/>
        <v>0</v>
      </c>
      <c r="AL24" s="302">
        <f t="shared" si="1"/>
        <v>0</v>
      </c>
      <c r="AM24" s="302">
        <f t="shared" si="2"/>
        <v>0</v>
      </c>
      <c r="AN24" s="302">
        <f t="shared" si="3"/>
        <v>1</v>
      </c>
      <c r="AO24" s="302">
        <f t="shared" si="4"/>
        <v>0</v>
      </c>
      <c r="AP24" s="302">
        <f t="shared" si="5"/>
        <v>1</v>
      </c>
    </row>
    <row r="25" spans="1:42" ht="15">
      <c r="A25" s="387"/>
      <c r="B25" s="18"/>
      <c r="C25" s="24"/>
      <c r="D25" s="25"/>
      <c r="E25" s="26"/>
      <c r="F25" s="165">
        <f>IF('1. VSEBINA_SADRŽAJ'!$E$29='1. VSEBINA_SADRŽAJ'!$H$28,($D25*E25),($D25*E25)/'1. VSEBINA_SADRŽAJ'!$B$41)</f>
        <v>0</v>
      </c>
      <c r="G25" s="20"/>
      <c r="H25" s="165">
        <f>IF('1. VSEBINA_SADRŽAJ'!$E$29='1. VSEBINA_SADRŽAJ'!$H$28,($D25*G25),($D25*G25)/'1. VSEBINA_SADRŽAJ'!$B$41)</f>
        <v>0</v>
      </c>
      <c r="I25" s="20"/>
      <c r="J25" s="165">
        <f>IF('1. VSEBINA_SADRŽAJ'!$E$29='1. VSEBINA_SADRŽAJ'!$H$28,($D25*I25),($D25*I25)/'1. VSEBINA_SADRŽAJ'!$B$41)</f>
        <v>0</v>
      </c>
      <c r="K25" s="20"/>
      <c r="L25" s="165">
        <f>IF('1. VSEBINA_SADRŽAJ'!$E$29='1. VSEBINA_SADRŽAJ'!$H$28,($D25*K25),($D25*K25)/'1. VSEBINA_SADRŽAJ'!$B$41)</f>
        <v>0</v>
      </c>
      <c r="M25" s="20"/>
      <c r="N25" s="165">
        <f>IF('1. VSEBINA_SADRŽAJ'!$E$29='1. VSEBINA_SADRŽAJ'!$H$28,($D25*M25),($D25*M25)/'1. VSEBINA_SADRŽAJ'!$B$41)</f>
        <v>0</v>
      </c>
      <c r="O25" s="20"/>
      <c r="P25" s="165">
        <f>IF('1. VSEBINA_SADRŽAJ'!$E$29='1. VSEBINA_SADRŽAJ'!$H$28,($D25*O25),($D25*O25)/'1. VSEBINA_SADRŽAJ'!$B$41)</f>
        <v>0</v>
      </c>
      <c r="Q25" s="20"/>
      <c r="R25" s="165">
        <f>IF('1. VSEBINA_SADRŽAJ'!$E$29='1. VSEBINA_SADRŽAJ'!$H$28,($D25*Q25),($D25*Q25)/'1. VSEBINA_SADRŽAJ'!$B$41)</f>
        <v>0</v>
      </c>
      <c r="S25" s="20"/>
      <c r="T25" s="165">
        <f>IF('1. VSEBINA_SADRŽAJ'!$E$29='1. VSEBINA_SADRŽAJ'!$H$28,($D25*S25),($D25*S25)/'1. VSEBINA_SADRŽAJ'!$B$41)</f>
        <v>0</v>
      </c>
      <c r="U25" s="166">
        <f t="shared" si="6"/>
        <v>0</v>
      </c>
      <c r="V25" s="4"/>
      <c r="X25" s="301" t="str">
        <f t="shared" si="0"/>
        <v>.</v>
      </c>
      <c r="Y25" s="153">
        <f>SUM(U23:U25)</f>
        <v>0</v>
      </c>
      <c r="AA25" s="4" t="s">
        <v>89</v>
      </c>
      <c r="AB25" s="158">
        <f>F38+F39+F40+F68</f>
        <v>0</v>
      </c>
      <c r="AC25" s="158">
        <f>H38+H39+H40+H68</f>
        <v>0</v>
      </c>
      <c r="AD25" s="158">
        <f>J38+J39+J40+J68</f>
        <v>0</v>
      </c>
      <c r="AE25" s="158">
        <f>L38+L39+L40+L68</f>
        <v>0</v>
      </c>
      <c r="AF25" s="158">
        <f>N38+N39+N40+N68</f>
        <v>0</v>
      </c>
      <c r="AG25" s="158">
        <f>P38+P39+P40+P68</f>
        <v>0</v>
      </c>
      <c r="AH25" s="158">
        <f>R38+R39+R40+R68</f>
        <v>0</v>
      </c>
      <c r="AI25" s="158">
        <f>T38+T39+T40+T68</f>
        <v>0</v>
      </c>
      <c r="AK25" s="302">
        <f t="shared" si="1"/>
        <v>0</v>
      </c>
      <c r="AL25" s="302">
        <f t="shared" si="1"/>
        <v>0</v>
      </c>
      <c r="AM25" s="302">
        <f t="shared" si="2"/>
        <v>0</v>
      </c>
      <c r="AN25" s="302">
        <f t="shared" si="3"/>
        <v>1</v>
      </c>
      <c r="AO25" s="302">
        <f t="shared" si="4"/>
        <v>0</v>
      </c>
      <c r="AP25" s="302">
        <f t="shared" si="5"/>
        <v>1</v>
      </c>
    </row>
    <row r="26" spans="1:42" ht="29.25">
      <c r="A26" s="354" t="str">
        <f>'1. VSEBINA_SADRŽAJ'!B30</f>
        <v>P3 - </v>
      </c>
      <c r="B26" s="276" t="s">
        <v>154</v>
      </c>
      <c r="C26" s="15"/>
      <c r="D26" s="16"/>
      <c r="E26" s="17"/>
      <c r="F26" s="156">
        <f>IF('1. VSEBINA_SADRŽAJ'!$E$30='1. VSEBINA_SADRŽAJ'!$H$28,($D26*E26),($D26*E26)/'1. VSEBINA_SADRŽAJ'!$B$41)</f>
        <v>0</v>
      </c>
      <c r="G26" s="17"/>
      <c r="H26" s="156">
        <f>IF('1. VSEBINA_SADRŽAJ'!$E$30='1. VSEBINA_SADRŽAJ'!$H$28,($D26*G26),($D26*G26)/'1. VSEBINA_SADRŽAJ'!$B$41)</f>
        <v>0</v>
      </c>
      <c r="I26" s="17"/>
      <c r="J26" s="156">
        <f>IF('1. VSEBINA_SADRŽAJ'!$E$30='1. VSEBINA_SADRŽAJ'!$H$28,($D26*I26),($D26*I26)/'1. VSEBINA_SADRŽAJ'!$B$41)</f>
        <v>0</v>
      </c>
      <c r="K26" s="17"/>
      <c r="L26" s="156">
        <f>IF('1. VSEBINA_SADRŽAJ'!$E$30='1. VSEBINA_SADRŽAJ'!$H$28,($D26*K26),($D26*K26)/'1. VSEBINA_SADRŽAJ'!$B$41)</f>
        <v>0</v>
      </c>
      <c r="M26" s="17"/>
      <c r="N26" s="156">
        <f>IF('1. VSEBINA_SADRŽAJ'!$E$30='1. VSEBINA_SADRŽAJ'!$H$28,($D26*M26),($D26*M26)/'1. VSEBINA_SADRŽAJ'!$B$41)</f>
        <v>0</v>
      </c>
      <c r="O26" s="17"/>
      <c r="P26" s="156">
        <f>IF('1. VSEBINA_SADRŽAJ'!$E$30='1. VSEBINA_SADRŽAJ'!$H$28,($D26*O26),($D26*O26)/'1. VSEBINA_SADRŽAJ'!$B$41)</f>
        <v>0</v>
      </c>
      <c r="Q26" s="17"/>
      <c r="R26" s="156">
        <f>IF('1. VSEBINA_SADRŽAJ'!$E$30='1. VSEBINA_SADRŽAJ'!$H$28,($D26*Q26),($D26*Q26)/'1. VSEBINA_SADRŽAJ'!$B$41)</f>
        <v>0</v>
      </c>
      <c r="S26" s="17"/>
      <c r="T26" s="156">
        <f>IF('1. VSEBINA_SADRŽAJ'!$E$30='1. VSEBINA_SADRŽAJ'!$H$28,($D26*S26),($D26*S26)/'1. VSEBINA_SADRŽAJ'!$B$41)</f>
        <v>0</v>
      </c>
      <c r="U26" s="157">
        <f t="shared" si="6"/>
        <v>0</v>
      </c>
      <c r="V26" s="4"/>
      <c r="X26" s="301" t="str">
        <f t="shared" si="0"/>
        <v>.</v>
      </c>
      <c r="AA26" s="4" t="s">
        <v>90</v>
      </c>
      <c r="AB26" s="158">
        <f>F43+F42+F41+F69</f>
        <v>0</v>
      </c>
      <c r="AC26" s="158">
        <f>H43+H42+H41+H69</f>
        <v>0</v>
      </c>
      <c r="AD26" s="158">
        <f>J43+J42+J41+J69</f>
        <v>0</v>
      </c>
      <c r="AE26" s="158">
        <f>L43+L42+L41+L69</f>
        <v>0</v>
      </c>
      <c r="AF26" s="158">
        <f>N43+N42+N41+N69</f>
        <v>0</v>
      </c>
      <c r="AG26" s="158">
        <f>P43+P42+P41+P69</f>
        <v>0</v>
      </c>
      <c r="AH26" s="158">
        <f>R43+R42+R41+R69</f>
        <v>0</v>
      </c>
      <c r="AI26" s="158">
        <f>T43+T42+T41+T69</f>
        <v>0</v>
      </c>
      <c r="AK26" s="302">
        <f t="shared" si="1"/>
        <v>0</v>
      </c>
      <c r="AL26" s="302">
        <f t="shared" si="1"/>
        <v>0</v>
      </c>
      <c r="AM26" s="302">
        <f t="shared" si="2"/>
        <v>0</v>
      </c>
      <c r="AN26" s="302">
        <f t="shared" si="3"/>
        <v>1</v>
      </c>
      <c r="AO26" s="302">
        <f t="shared" si="4"/>
        <v>0</v>
      </c>
      <c r="AP26" s="302">
        <f t="shared" si="5"/>
        <v>1</v>
      </c>
    </row>
    <row r="27" spans="1:42" ht="15">
      <c r="A27" s="355"/>
      <c r="B27" s="18"/>
      <c r="C27" s="24"/>
      <c r="D27" s="25"/>
      <c r="E27" s="26"/>
      <c r="F27" s="159">
        <f>IF('1. VSEBINA_SADRŽAJ'!$E$30='1. VSEBINA_SADRŽAJ'!$H$28,($D27*E27),($D27*E27)/'1. VSEBINA_SADRŽAJ'!$B$41)</f>
        <v>0</v>
      </c>
      <c r="G27" s="20"/>
      <c r="H27" s="159">
        <f>IF('1. VSEBINA_SADRŽAJ'!$E$30='1. VSEBINA_SADRŽAJ'!$H$28,($D27*G27),($D27*G27)/'1. VSEBINA_SADRŽAJ'!$B$41)</f>
        <v>0</v>
      </c>
      <c r="I27" s="20"/>
      <c r="J27" s="159">
        <f>IF('1. VSEBINA_SADRŽAJ'!$E$30='1. VSEBINA_SADRŽAJ'!$H$28,($D27*I27),($D27*I27)/'1. VSEBINA_SADRŽAJ'!$B$41)</f>
        <v>0</v>
      </c>
      <c r="K27" s="20"/>
      <c r="L27" s="159">
        <f>IF('1. VSEBINA_SADRŽAJ'!$E$30='1. VSEBINA_SADRŽAJ'!$H$28,($D27*K27),($D27*K27)/'1. VSEBINA_SADRŽAJ'!$B$41)</f>
        <v>0</v>
      </c>
      <c r="M27" s="20"/>
      <c r="N27" s="159">
        <f>IF('1. VSEBINA_SADRŽAJ'!$E$30='1. VSEBINA_SADRŽAJ'!$H$28,($D27*M27),($D27*M27)/'1. VSEBINA_SADRŽAJ'!$B$41)</f>
        <v>0</v>
      </c>
      <c r="O27" s="20"/>
      <c r="P27" s="159">
        <f>IF('1. VSEBINA_SADRŽAJ'!$E$30='1. VSEBINA_SADRŽAJ'!$H$28,($D27*O27),($D27*O27)/'1. VSEBINA_SADRŽAJ'!$B$41)</f>
        <v>0</v>
      </c>
      <c r="Q27" s="20"/>
      <c r="R27" s="159">
        <f>IF('1. VSEBINA_SADRŽAJ'!$E$30='1. VSEBINA_SADRŽAJ'!$H$28,($D27*Q27),($D27*Q27)/'1. VSEBINA_SADRŽAJ'!$B$41)</f>
        <v>0</v>
      </c>
      <c r="S27" s="20"/>
      <c r="T27" s="159">
        <f>IF('1. VSEBINA_SADRŽAJ'!$E$30='1. VSEBINA_SADRŽAJ'!$H$28,($D27*S27),($D27*S27)/'1. VSEBINA_SADRŽAJ'!$B$41)</f>
        <v>0</v>
      </c>
      <c r="U27" s="160">
        <f t="shared" si="6"/>
        <v>0</v>
      </c>
      <c r="V27" s="4"/>
      <c r="X27" s="301" t="str">
        <f t="shared" si="0"/>
        <v>.</v>
      </c>
      <c r="AA27" s="4" t="s">
        <v>91</v>
      </c>
      <c r="AB27" s="158">
        <f>F44+F45+F46+F70</f>
        <v>0</v>
      </c>
      <c r="AC27" s="158">
        <f>H44+H45+H46+H70</f>
        <v>0</v>
      </c>
      <c r="AD27" s="158">
        <f>J44+J45+J46+J70</f>
        <v>0</v>
      </c>
      <c r="AE27" s="158">
        <f>L44+L45+L46+L70</f>
        <v>0</v>
      </c>
      <c r="AF27" s="158">
        <f>N44+N45+J46+N70</f>
        <v>0</v>
      </c>
      <c r="AG27" s="158">
        <f>P44+P45+P46+P70</f>
        <v>0</v>
      </c>
      <c r="AH27" s="158">
        <f>R44+R45+R46+R70</f>
        <v>0</v>
      </c>
      <c r="AI27" s="158">
        <f>T44+T45+T46+T70</f>
        <v>0</v>
      </c>
      <c r="AK27" s="302">
        <f t="shared" si="1"/>
        <v>0</v>
      </c>
      <c r="AL27" s="302">
        <f t="shared" si="1"/>
        <v>0</v>
      </c>
      <c r="AM27" s="302">
        <f t="shared" si="2"/>
        <v>0</v>
      </c>
      <c r="AN27" s="302">
        <f t="shared" si="3"/>
        <v>1</v>
      </c>
      <c r="AO27" s="302">
        <f t="shared" si="4"/>
        <v>0</v>
      </c>
      <c r="AP27" s="302">
        <f t="shared" si="5"/>
        <v>1</v>
      </c>
    </row>
    <row r="28" spans="1:42" ht="15">
      <c r="A28" s="356"/>
      <c r="B28" s="21"/>
      <c r="C28" s="21"/>
      <c r="D28" s="22"/>
      <c r="E28" s="23"/>
      <c r="F28" s="161">
        <f>IF('1. VSEBINA_SADRŽAJ'!$E$30='1. VSEBINA_SADRŽAJ'!$H$28,($D28*E28),($D28*E28)/'1. VSEBINA_SADRŽAJ'!$B$41)</f>
        <v>0</v>
      </c>
      <c r="G28" s="23"/>
      <c r="H28" s="161">
        <f>IF('1. VSEBINA_SADRŽAJ'!$E$30='1. VSEBINA_SADRŽAJ'!$H$28,($D28*G28),($D28*G28)/'1. VSEBINA_SADRŽAJ'!$B$41)</f>
        <v>0</v>
      </c>
      <c r="I28" s="23"/>
      <c r="J28" s="161">
        <f>IF('1. VSEBINA_SADRŽAJ'!$E$30='1. VSEBINA_SADRŽAJ'!$H$28,($D28*I28),($D28*I28)/'1. VSEBINA_SADRŽAJ'!$B$41)</f>
        <v>0</v>
      </c>
      <c r="K28" s="23"/>
      <c r="L28" s="161">
        <f>IF('1. VSEBINA_SADRŽAJ'!$E$30='1. VSEBINA_SADRŽAJ'!$H$28,($D28*K28),($D28*K28)/'1. VSEBINA_SADRŽAJ'!$B$41)</f>
        <v>0</v>
      </c>
      <c r="M28" s="23"/>
      <c r="N28" s="161">
        <f>IF('1. VSEBINA_SADRŽAJ'!$E$30='1. VSEBINA_SADRŽAJ'!$H$28,($D28*M28),($D28*M28)/'1. VSEBINA_SADRŽAJ'!$B$41)</f>
        <v>0</v>
      </c>
      <c r="O28" s="23"/>
      <c r="P28" s="161">
        <f>IF('1. VSEBINA_SADRŽAJ'!$E$30='1. VSEBINA_SADRŽAJ'!$H$28,($D28*O28),($D28*O28)/'1. VSEBINA_SADRŽAJ'!$B$41)</f>
        <v>0</v>
      </c>
      <c r="Q28" s="23"/>
      <c r="R28" s="161">
        <f>IF('1. VSEBINA_SADRŽAJ'!$E$30='1. VSEBINA_SADRŽAJ'!$H$28,($D28*Q28),($D28*Q28)/'1. VSEBINA_SADRŽAJ'!$B$41)</f>
        <v>0</v>
      </c>
      <c r="S28" s="23"/>
      <c r="T28" s="161">
        <f>IF('1. VSEBINA_SADRŽAJ'!$E$30='1. VSEBINA_SADRŽAJ'!$H$28,($D28*S28),($D28*S28)/'1. VSEBINA_SADRŽAJ'!$B$41)</f>
        <v>0</v>
      </c>
      <c r="U28" s="162">
        <f t="shared" si="6"/>
        <v>0</v>
      </c>
      <c r="V28" s="4"/>
      <c r="X28" s="301" t="str">
        <f t="shared" si="0"/>
        <v>.</v>
      </c>
      <c r="Y28" s="153">
        <f>SUM(U26:U28)</f>
        <v>0</v>
      </c>
      <c r="AA28" s="4" t="s">
        <v>92</v>
      </c>
      <c r="AB28" s="158">
        <f>F49+F48+F47+F71</f>
        <v>0</v>
      </c>
      <c r="AC28" s="158">
        <f>H49+H48+H47+H71</f>
        <v>0</v>
      </c>
      <c r="AD28" s="158">
        <f>J49+J48+J47+J71</f>
        <v>0</v>
      </c>
      <c r="AE28" s="158">
        <f>L49+L48+L47+L71</f>
        <v>0</v>
      </c>
      <c r="AF28" s="158">
        <f>N49+N48+N47+N71</f>
        <v>0</v>
      </c>
      <c r="AG28" s="158">
        <f>P49+P48+P47+P71</f>
        <v>0</v>
      </c>
      <c r="AH28" s="158">
        <f>R49+R48+R47+R71</f>
        <v>0</v>
      </c>
      <c r="AI28" s="158">
        <f>T49+T48+T47+T71</f>
        <v>0</v>
      </c>
      <c r="AK28" s="302">
        <f t="shared" si="1"/>
        <v>0</v>
      </c>
      <c r="AL28" s="302">
        <f t="shared" si="1"/>
        <v>0</v>
      </c>
      <c r="AM28" s="302">
        <f t="shared" si="2"/>
        <v>0</v>
      </c>
      <c r="AN28" s="302">
        <f t="shared" si="3"/>
        <v>1</v>
      </c>
      <c r="AO28" s="302">
        <f t="shared" si="4"/>
        <v>0</v>
      </c>
      <c r="AP28" s="302">
        <f t="shared" si="5"/>
        <v>1</v>
      </c>
    </row>
    <row r="29" spans="1:42" ht="29.25">
      <c r="A29" s="354" t="str">
        <f>'1. VSEBINA_SADRŽAJ'!B31</f>
        <v>P4 -</v>
      </c>
      <c r="B29" s="275" t="s">
        <v>154</v>
      </c>
      <c r="C29" s="18"/>
      <c r="D29" s="27"/>
      <c r="E29" s="20"/>
      <c r="F29" s="163">
        <f>IF('1. VSEBINA_SADRŽAJ'!$E$31='1. VSEBINA_SADRŽAJ'!$H$28,($D29*E29),($D29*E29)/'1. VSEBINA_SADRŽAJ'!$B$41)</f>
        <v>0</v>
      </c>
      <c r="G29" s="20"/>
      <c r="H29" s="163">
        <f>IF('1. VSEBINA_SADRŽAJ'!$E$31='1. VSEBINA_SADRŽAJ'!$H$28,($D29*G29),($D29*G29)/'1. VSEBINA_SADRŽAJ'!$B$41)</f>
        <v>0</v>
      </c>
      <c r="I29" s="20"/>
      <c r="J29" s="163">
        <f>IF('1. VSEBINA_SADRŽAJ'!$E$31='1. VSEBINA_SADRŽAJ'!$H$28,($D29*I29),($D29*I29)/'1. VSEBINA_SADRŽAJ'!$B$41)</f>
        <v>0</v>
      </c>
      <c r="K29" s="20"/>
      <c r="L29" s="163">
        <f>IF('1. VSEBINA_SADRŽAJ'!$E$31='1. VSEBINA_SADRŽAJ'!$H$28,($D29*K29),($D29*K29)/'1. VSEBINA_SADRŽAJ'!$B$41)</f>
        <v>0</v>
      </c>
      <c r="M29" s="20"/>
      <c r="N29" s="163">
        <f>IF('1. VSEBINA_SADRŽAJ'!$E$31='1. VSEBINA_SADRŽAJ'!$H$28,($D29*M29),($D29*M29)/'1. VSEBINA_SADRŽAJ'!$B$41)</f>
        <v>0</v>
      </c>
      <c r="O29" s="20"/>
      <c r="P29" s="163">
        <f>IF('1. VSEBINA_SADRŽAJ'!$E$31='1. VSEBINA_SADRŽAJ'!$H$28,($D29*O29),($D29*O29)/'1. VSEBINA_SADRŽAJ'!$B$41)</f>
        <v>0</v>
      </c>
      <c r="Q29" s="20"/>
      <c r="R29" s="163">
        <f>IF('1. VSEBINA_SADRŽAJ'!$E$31='1. VSEBINA_SADRŽAJ'!$H$28,($D29*Q29),($D29*Q29)/'1. VSEBINA_SADRŽAJ'!$B$41)</f>
        <v>0</v>
      </c>
      <c r="S29" s="20"/>
      <c r="T29" s="163">
        <f>IF('1. VSEBINA_SADRŽAJ'!$E$31='1. VSEBINA_SADRŽAJ'!$H$28,($D29*S29),($D29*S29)/'1. VSEBINA_SADRŽAJ'!$B$41)</f>
        <v>0</v>
      </c>
      <c r="U29" s="164">
        <f t="shared" si="6"/>
        <v>0</v>
      </c>
      <c r="V29" s="4"/>
      <c r="X29" s="301" t="str">
        <f t="shared" si="0"/>
        <v>.</v>
      </c>
      <c r="AA29" s="4" t="s">
        <v>93</v>
      </c>
      <c r="AB29" s="158">
        <f>F50+F51+F52+F72</f>
        <v>0</v>
      </c>
      <c r="AC29" s="158">
        <f>H50+H51+H52+H72</f>
        <v>0</v>
      </c>
      <c r="AD29" s="158">
        <f>J50+J51+J52+J72</f>
        <v>0</v>
      </c>
      <c r="AE29" s="158">
        <f>L50+L51+L52+L72</f>
        <v>0</v>
      </c>
      <c r="AF29" s="158">
        <f>N50+N51+N52+N72</f>
        <v>0</v>
      </c>
      <c r="AG29" s="158">
        <f>P50+P51+P52+P72</f>
        <v>0</v>
      </c>
      <c r="AH29" s="158">
        <f>R50+R51+R52+R72</f>
        <v>0</v>
      </c>
      <c r="AI29" s="158">
        <f>T50+T51+T52+T72</f>
        <v>0</v>
      </c>
      <c r="AK29" s="302">
        <f t="shared" si="1"/>
        <v>0</v>
      </c>
      <c r="AL29" s="302">
        <f t="shared" si="1"/>
        <v>0</v>
      </c>
      <c r="AM29" s="302">
        <f t="shared" si="2"/>
        <v>0</v>
      </c>
      <c r="AN29" s="302">
        <f t="shared" si="3"/>
        <v>1</v>
      </c>
      <c r="AO29" s="302">
        <f t="shared" si="4"/>
        <v>0</v>
      </c>
      <c r="AP29" s="302">
        <f t="shared" si="5"/>
        <v>1</v>
      </c>
    </row>
    <row r="30" spans="1:42" ht="15">
      <c r="A30" s="355"/>
      <c r="B30" s="18"/>
      <c r="C30" s="18"/>
      <c r="D30" s="27"/>
      <c r="E30" s="20"/>
      <c r="F30" s="159">
        <f>IF('1. VSEBINA_SADRŽAJ'!$E$31='1. VSEBINA_SADRŽAJ'!$H$28,($D30*E30),($D30*E30)/'1. VSEBINA_SADRŽAJ'!$B$41)</f>
        <v>0</v>
      </c>
      <c r="G30" s="20"/>
      <c r="H30" s="159">
        <f>IF('1. VSEBINA_SADRŽAJ'!$E$31='1. VSEBINA_SADRŽAJ'!$H$28,($D30*G30),($D30*G30)/'1. VSEBINA_SADRŽAJ'!$B$41)</f>
        <v>0</v>
      </c>
      <c r="I30" s="20"/>
      <c r="J30" s="159">
        <f>IF('1. VSEBINA_SADRŽAJ'!$E$31='1. VSEBINA_SADRŽAJ'!$H$28,($D30*I30),($D30*I30)/'1. VSEBINA_SADRŽAJ'!$B$41)</f>
        <v>0</v>
      </c>
      <c r="K30" s="20"/>
      <c r="L30" s="159">
        <f>IF('1. VSEBINA_SADRŽAJ'!$E$31='1. VSEBINA_SADRŽAJ'!$H$28,($D30*K30),($D30*K30)/'1. VSEBINA_SADRŽAJ'!$B$41)</f>
        <v>0</v>
      </c>
      <c r="M30" s="20"/>
      <c r="N30" s="159">
        <f>IF('1. VSEBINA_SADRŽAJ'!$E$31='1. VSEBINA_SADRŽAJ'!$H$28,($D30*M30),($D30*M30)/'1. VSEBINA_SADRŽAJ'!$B$41)</f>
        <v>0</v>
      </c>
      <c r="O30" s="20"/>
      <c r="P30" s="159">
        <f>IF('1. VSEBINA_SADRŽAJ'!$E$31='1. VSEBINA_SADRŽAJ'!$H$28,($D30*O30),($D30*O30)/'1. VSEBINA_SADRŽAJ'!$B$41)</f>
        <v>0</v>
      </c>
      <c r="Q30" s="20"/>
      <c r="R30" s="159">
        <f>IF('1. VSEBINA_SADRŽAJ'!$E$31='1. VSEBINA_SADRŽAJ'!$H$28,($D30*Q30),($D30*Q30)/'1. VSEBINA_SADRŽAJ'!$B$41)</f>
        <v>0</v>
      </c>
      <c r="S30" s="20"/>
      <c r="T30" s="159">
        <f>IF('1. VSEBINA_SADRŽAJ'!$E$31='1. VSEBINA_SADRŽAJ'!$H$28,($D30*S30),($D30*S30)/'1. VSEBINA_SADRŽAJ'!$B$41)</f>
        <v>0</v>
      </c>
      <c r="U30" s="160">
        <f t="shared" si="6"/>
        <v>0</v>
      </c>
      <c r="V30" s="4"/>
      <c r="X30" s="301" t="str">
        <f t="shared" si="0"/>
        <v>.</v>
      </c>
      <c r="AA30" s="4" t="s">
        <v>94</v>
      </c>
      <c r="AB30" s="158">
        <f>F53+F54+F55+F73</f>
        <v>0</v>
      </c>
      <c r="AC30" s="158">
        <f>H53+H54+H55+H73</f>
        <v>0</v>
      </c>
      <c r="AD30" s="158">
        <f>J53+J54+J55+J73</f>
        <v>0</v>
      </c>
      <c r="AE30" s="158">
        <f>L53+L54+L55+L73</f>
        <v>0</v>
      </c>
      <c r="AF30" s="158">
        <f>N53+N54+N55+N73</f>
        <v>0</v>
      </c>
      <c r="AG30" s="158">
        <f>P53+P54+P55+P73</f>
        <v>0</v>
      </c>
      <c r="AH30" s="158">
        <f>R53+L54+R55+R73</f>
        <v>0</v>
      </c>
      <c r="AI30" s="158">
        <f>T53+T54+T55+T73</f>
        <v>0</v>
      </c>
      <c r="AK30" s="302">
        <f t="shared" si="1"/>
        <v>0</v>
      </c>
      <c r="AL30" s="302">
        <f t="shared" si="1"/>
        <v>0</v>
      </c>
      <c r="AM30" s="302">
        <f t="shared" si="2"/>
        <v>0</v>
      </c>
      <c r="AN30" s="302">
        <f t="shared" si="3"/>
        <v>1</v>
      </c>
      <c r="AO30" s="302">
        <f t="shared" si="4"/>
        <v>0</v>
      </c>
      <c r="AP30" s="302">
        <f t="shared" si="5"/>
        <v>1</v>
      </c>
    </row>
    <row r="31" spans="1:42" ht="15">
      <c r="A31" s="356"/>
      <c r="B31" s="18"/>
      <c r="C31" s="18"/>
      <c r="D31" s="27"/>
      <c r="E31" s="20"/>
      <c r="F31" s="165">
        <f>IF('1. VSEBINA_SADRŽAJ'!$E$31='1. VSEBINA_SADRŽAJ'!$H$28,($D31*E31),($D31*E31)/'1. VSEBINA_SADRŽAJ'!$B$41)</f>
        <v>0</v>
      </c>
      <c r="G31" s="20"/>
      <c r="H31" s="165">
        <f>IF('1. VSEBINA_SADRŽAJ'!$E$31='1. VSEBINA_SADRŽAJ'!$H$28,($D31*G31),($D31*G31)/'1. VSEBINA_SADRŽAJ'!$B$41)</f>
        <v>0</v>
      </c>
      <c r="I31" s="20"/>
      <c r="J31" s="165">
        <f>IF('1. VSEBINA_SADRŽAJ'!$E$31='1. VSEBINA_SADRŽAJ'!$H$28,($D31*I31),($D31*I31)/'1. VSEBINA_SADRŽAJ'!$B$41)</f>
        <v>0</v>
      </c>
      <c r="K31" s="20"/>
      <c r="L31" s="165">
        <f>IF('1. VSEBINA_SADRŽAJ'!$E$31='1. VSEBINA_SADRŽAJ'!$H$28,($D31*K31),($D31*K31)/'1. VSEBINA_SADRŽAJ'!$B$41)</f>
        <v>0</v>
      </c>
      <c r="M31" s="20"/>
      <c r="N31" s="165">
        <f>IF('1. VSEBINA_SADRŽAJ'!$E$31='1. VSEBINA_SADRŽAJ'!$H$28,($D31*M31),($D31*M31)/'1. VSEBINA_SADRŽAJ'!$B$41)</f>
        <v>0</v>
      </c>
      <c r="O31" s="20"/>
      <c r="P31" s="165">
        <f>IF('1. VSEBINA_SADRŽAJ'!$E$31='1. VSEBINA_SADRŽAJ'!$H$28,($D31*O31),($D31*O31)/'1. VSEBINA_SADRŽAJ'!$B$41)</f>
        <v>0</v>
      </c>
      <c r="Q31" s="20"/>
      <c r="R31" s="165">
        <f>IF('1. VSEBINA_SADRŽAJ'!$E$31='1. VSEBINA_SADRŽAJ'!$H$28,($D31*Q31),($D31*Q31)/'1. VSEBINA_SADRŽAJ'!$B$41)</f>
        <v>0</v>
      </c>
      <c r="S31" s="20"/>
      <c r="T31" s="165">
        <f>IF('1. VSEBINA_SADRŽAJ'!$E$31='1. VSEBINA_SADRŽAJ'!$H$28,($D31*S31),($D31*S31)/'1. VSEBINA_SADRŽAJ'!$B$41)</f>
        <v>0</v>
      </c>
      <c r="U31" s="166">
        <f t="shared" si="6"/>
        <v>0</v>
      </c>
      <c r="V31" s="4"/>
      <c r="X31" s="301" t="str">
        <f t="shared" si="0"/>
        <v>.</v>
      </c>
      <c r="Y31" s="153">
        <f>SUM(U29:U31)</f>
        <v>0</v>
      </c>
      <c r="AK31" s="302">
        <f t="shared" si="1"/>
        <v>0</v>
      </c>
      <c r="AL31" s="302">
        <f t="shared" si="1"/>
        <v>0</v>
      </c>
      <c r="AM31" s="302">
        <f t="shared" si="2"/>
        <v>0</v>
      </c>
      <c r="AN31" s="302">
        <f t="shared" si="3"/>
        <v>1</v>
      </c>
      <c r="AO31" s="302">
        <f t="shared" si="4"/>
        <v>0</v>
      </c>
      <c r="AP31" s="302">
        <f t="shared" si="5"/>
        <v>1</v>
      </c>
    </row>
    <row r="32" spans="1:42" ht="29.25">
      <c r="A32" s="354" t="str">
        <f>'1. VSEBINA_SADRŽAJ'!B32</f>
        <v>P5 -</v>
      </c>
      <c r="B32" s="276" t="s">
        <v>154</v>
      </c>
      <c r="C32" s="15"/>
      <c r="D32" s="28"/>
      <c r="E32" s="17"/>
      <c r="F32" s="156">
        <f>IF('1. VSEBINA_SADRŽAJ'!$E$32='1. VSEBINA_SADRŽAJ'!$H$28,($D32*E32),($D32*E32)/'1. VSEBINA_SADRŽAJ'!$B$41)</f>
        <v>0</v>
      </c>
      <c r="G32" s="17"/>
      <c r="H32" s="156">
        <f>IF('1. VSEBINA_SADRŽAJ'!$E$32='1. VSEBINA_SADRŽAJ'!$H$28,($D32*G32),($D32*G32)/'1. VSEBINA_SADRŽAJ'!$B$41)</f>
        <v>0</v>
      </c>
      <c r="I32" s="17"/>
      <c r="J32" s="156">
        <f>IF('1. VSEBINA_SADRŽAJ'!$E$32='1. VSEBINA_SADRŽAJ'!$H$28,($D32*I32),($D32*I32)/'1. VSEBINA_SADRŽAJ'!$B$41)</f>
        <v>0</v>
      </c>
      <c r="K32" s="17"/>
      <c r="L32" s="156">
        <f>IF('1. VSEBINA_SADRŽAJ'!$E$32='1. VSEBINA_SADRŽAJ'!$H$28,($D32*K32),($D32*K32)/'1. VSEBINA_SADRŽAJ'!$B$41)</f>
        <v>0</v>
      </c>
      <c r="M32" s="17"/>
      <c r="N32" s="156">
        <f>IF('1. VSEBINA_SADRŽAJ'!$E$32='1. VSEBINA_SADRŽAJ'!$H$28,($D32*M32),($D32*M32)/'1. VSEBINA_SADRŽAJ'!$B$41)</f>
        <v>0</v>
      </c>
      <c r="O32" s="17"/>
      <c r="P32" s="156">
        <f>IF('1. VSEBINA_SADRŽAJ'!$E$32='1. VSEBINA_SADRŽAJ'!$H$28,($D32*O32),($D32*O32)/'1. VSEBINA_SADRŽAJ'!$B$41)</f>
        <v>0</v>
      </c>
      <c r="Q32" s="17"/>
      <c r="R32" s="156">
        <f>IF('1. VSEBINA_SADRŽAJ'!$E$32='1. VSEBINA_SADRŽAJ'!$H$28,($D32*Q32),($D32*Q32)/'1. VSEBINA_SADRŽAJ'!$B$41)</f>
        <v>0</v>
      </c>
      <c r="S32" s="17"/>
      <c r="T32" s="156">
        <f>IF('1. VSEBINA_SADRŽAJ'!$E$32='1. VSEBINA_SADRŽAJ'!$H$28,($D32*S32),($D32*S32)/'1. VSEBINA_SADRŽAJ'!$B$41)</f>
        <v>0</v>
      </c>
      <c r="U32" s="157">
        <f>T32+R32+P32+N32+L32+J32+H32+F32</f>
        <v>0</v>
      </c>
      <c r="V32" s="4"/>
      <c r="X32" s="301" t="str">
        <f t="shared" si="0"/>
        <v>.</v>
      </c>
      <c r="AK32" s="302">
        <f t="shared" si="1"/>
        <v>0</v>
      </c>
      <c r="AL32" s="302">
        <f t="shared" si="1"/>
        <v>0</v>
      </c>
      <c r="AM32" s="302">
        <f t="shared" si="2"/>
        <v>0</v>
      </c>
      <c r="AN32" s="302">
        <f t="shared" si="3"/>
        <v>1</v>
      </c>
      <c r="AO32" s="302">
        <f t="shared" si="4"/>
        <v>0</v>
      </c>
      <c r="AP32" s="302">
        <f t="shared" si="5"/>
        <v>1</v>
      </c>
    </row>
    <row r="33" spans="1:42" ht="15">
      <c r="A33" s="355"/>
      <c r="B33" s="18"/>
      <c r="C33" s="18"/>
      <c r="D33" s="27"/>
      <c r="E33" s="20"/>
      <c r="F33" s="159">
        <f>IF('1. VSEBINA_SADRŽAJ'!$E$32='1. VSEBINA_SADRŽAJ'!$H$28,($D33*E33),($D33*E33)/'1. VSEBINA_SADRŽAJ'!$B$41)</f>
        <v>0</v>
      </c>
      <c r="G33" s="20"/>
      <c r="H33" s="159">
        <f>IF('1. VSEBINA_SADRŽAJ'!$E$32='1. VSEBINA_SADRŽAJ'!$H$28,($D33*G33),($D33*G33)/'1. VSEBINA_SADRŽAJ'!$B$41)</f>
        <v>0</v>
      </c>
      <c r="I33" s="20"/>
      <c r="J33" s="159">
        <f>IF('1. VSEBINA_SADRŽAJ'!$E$32='1. VSEBINA_SADRŽAJ'!$H$28,($D33*I33),($D33*I33)/'1. VSEBINA_SADRŽAJ'!$B$41)</f>
        <v>0</v>
      </c>
      <c r="K33" s="20"/>
      <c r="L33" s="159">
        <f>IF('1. VSEBINA_SADRŽAJ'!$E$32='1. VSEBINA_SADRŽAJ'!$H$28,($D33*K33),($D33*K33)/'1. VSEBINA_SADRŽAJ'!$B$41)</f>
        <v>0</v>
      </c>
      <c r="M33" s="20"/>
      <c r="N33" s="159">
        <f>IF('1. VSEBINA_SADRŽAJ'!$E$32='1. VSEBINA_SADRŽAJ'!$H$28,($D33*M33),($D33*M33)/'1. VSEBINA_SADRŽAJ'!$B$41)</f>
        <v>0</v>
      </c>
      <c r="O33" s="20"/>
      <c r="P33" s="159">
        <f>IF('1. VSEBINA_SADRŽAJ'!$E$32='1. VSEBINA_SADRŽAJ'!$H$28,($D33*O33),($D33*O33)/'1. VSEBINA_SADRŽAJ'!$B$41)</f>
        <v>0</v>
      </c>
      <c r="Q33" s="20"/>
      <c r="R33" s="159">
        <f>IF('1. VSEBINA_SADRŽAJ'!$E$32='1. VSEBINA_SADRŽAJ'!$H$28,($D33*Q33),($D33*Q33)/'1. VSEBINA_SADRŽAJ'!$B$41)</f>
        <v>0</v>
      </c>
      <c r="S33" s="20"/>
      <c r="T33" s="159">
        <f>IF('1. VSEBINA_SADRŽAJ'!$E$32='1. VSEBINA_SADRŽAJ'!$H$28,($D33*S33),($D33*S33)/'1. VSEBINA_SADRŽAJ'!$B$41)</f>
        <v>0</v>
      </c>
      <c r="U33" s="160">
        <f>T33+R33+P33+N33+L33+J33+H33+F33</f>
        <v>0</v>
      </c>
      <c r="V33" s="4"/>
      <c r="X33" s="301" t="str">
        <f t="shared" si="0"/>
        <v>.</v>
      </c>
      <c r="AK33" s="302">
        <f t="shared" si="1"/>
        <v>0</v>
      </c>
      <c r="AL33" s="302">
        <f t="shared" si="1"/>
        <v>0</v>
      </c>
      <c r="AM33" s="302">
        <f t="shared" si="2"/>
        <v>0</v>
      </c>
      <c r="AN33" s="302">
        <f t="shared" si="3"/>
        <v>1</v>
      </c>
      <c r="AO33" s="302">
        <f t="shared" si="4"/>
        <v>0</v>
      </c>
      <c r="AP33" s="302">
        <f t="shared" si="5"/>
        <v>1</v>
      </c>
    </row>
    <row r="34" spans="1:42" ht="15">
      <c r="A34" s="356"/>
      <c r="B34" s="21"/>
      <c r="C34" s="21"/>
      <c r="D34" s="29"/>
      <c r="E34" s="23"/>
      <c r="F34" s="161">
        <f>IF('1. VSEBINA_SADRŽAJ'!$E$32='1. VSEBINA_SADRŽAJ'!$H$28,($D34*E34),($D34*E34)/'1. VSEBINA_SADRŽAJ'!$B$41)</f>
        <v>0</v>
      </c>
      <c r="G34" s="23"/>
      <c r="H34" s="161">
        <f>IF('1. VSEBINA_SADRŽAJ'!$E$32='1. VSEBINA_SADRŽAJ'!$H$28,($D34*G34),($D34*G34)/'1. VSEBINA_SADRŽAJ'!$B$41)</f>
        <v>0</v>
      </c>
      <c r="I34" s="23"/>
      <c r="J34" s="161">
        <f>IF('1. VSEBINA_SADRŽAJ'!$E$32='1. VSEBINA_SADRŽAJ'!$H$28,($D34*I34),($D34*I34)/'1. VSEBINA_SADRŽAJ'!$B$41)</f>
        <v>0</v>
      </c>
      <c r="K34" s="23"/>
      <c r="L34" s="161">
        <f>IF('1. VSEBINA_SADRŽAJ'!$E$32='1. VSEBINA_SADRŽAJ'!$H$28,($D34*K34),($D34*K34)/'1. VSEBINA_SADRŽAJ'!$B$41)</f>
        <v>0</v>
      </c>
      <c r="M34" s="23"/>
      <c r="N34" s="161">
        <f>IF('1. VSEBINA_SADRŽAJ'!$E$32='1. VSEBINA_SADRŽAJ'!$H$28,($D34*M34),($D34*M34)/'1. VSEBINA_SADRŽAJ'!$B$41)</f>
        <v>0</v>
      </c>
      <c r="O34" s="23"/>
      <c r="P34" s="161">
        <f>IF('1. VSEBINA_SADRŽAJ'!$E$32='1. VSEBINA_SADRŽAJ'!$H$28,($D34*O34),($D34*O34)/'1. VSEBINA_SADRŽAJ'!$B$41)</f>
        <v>0</v>
      </c>
      <c r="Q34" s="23"/>
      <c r="R34" s="161">
        <f>IF('1. VSEBINA_SADRŽAJ'!$E$32='1. VSEBINA_SADRŽAJ'!$H$28,($D34*Q34),($D34*Q34)/'1. VSEBINA_SADRŽAJ'!$B$41)</f>
        <v>0</v>
      </c>
      <c r="S34" s="23"/>
      <c r="T34" s="161">
        <f>IF('1. VSEBINA_SADRŽAJ'!$E$32='1. VSEBINA_SADRŽAJ'!$H$28,($D34*S34),($D34*S34)/'1. VSEBINA_SADRŽAJ'!$B$41)</f>
        <v>0</v>
      </c>
      <c r="U34" s="162">
        <f>T34+R34+P34+N34+L34+J34+H34+F34</f>
        <v>0</v>
      </c>
      <c r="V34" s="4"/>
      <c r="X34" s="301" t="str">
        <f t="shared" si="0"/>
        <v>.</v>
      </c>
      <c r="Y34" s="153">
        <f>SUM(U32:U34)</f>
        <v>0</v>
      </c>
      <c r="AK34" s="302">
        <f t="shared" si="1"/>
        <v>0</v>
      </c>
      <c r="AL34" s="302">
        <f t="shared" si="1"/>
        <v>0</v>
      </c>
      <c r="AM34" s="302">
        <f t="shared" si="2"/>
        <v>0</v>
      </c>
      <c r="AN34" s="302">
        <f t="shared" si="3"/>
        <v>1</v>
      </c>
      <c r="AO34" s="302">
        <f t="shared" si="4"/>
        <v>0</v>
      </c>
      <c r="AP34" s="302">
        <f t="shared" si="5"/>
        <v>1</v>
      </c>
    </row>
    <row r="35" spans="1:42" ht="29.25">
      <c r="A35" s="354" t="str">
        <f>'1. VSEBINA_SADRŽAJ'!B33</f>
        <v>P6 -</v>
      </c>
      <c r="B35" s="275" t="s">
        <v>155</v>
      </c>
      <c r="C35" s="18"/>
      <c r="D35" s="27"/>
      <c r="E35" s="20"/>
      <c r="F35" s="163">
        <f>IF('1. VSEBINA_SADRŽAJ'!$E$33='1. VSEBINA_SADRŽAJ'!$H$28,($D35*E35),($D35*E35)/'1. VSEBINA_SADRŽAJ'!$B$41)</f>
        <v>0</v>
      </c>
      <c r="G35" s="20"/>
      <c r="H35" s="163">
        <f>IF('1. VSEBINA_SADRŽAJ'!$E$33='1. VSEBINA_SADRŽAJ'!$H$28,($D35*G35),($D35*G35)/'1. VSEBINA_SADRŽAJ'!$B$41)</f>
        <v>0</v>
      </c>
      <c r="I35" s="20"/>
      <c r="J35" s="163">
        <f>IF('1. VSEBINA_SADRŽAJ'!$E$33='1. VSEBINA_SADRŽAJ'!$H$28,($D35*I35),($D35*I35)/'1. VSEBINA_SADRŽAJ'!$B$41)</f>
        <v>0</v>
      </c>
      <c r="K35" s="20"/>
      <c r="L35" s="163">
        <f>IF('1. VSEBINA_SADRŽAJ'!$E$33='1. VSEBINA_SADRŽAJ'!$H$28,($D35*K35),($D35*K35)/'1. VSEBINA_SADRŽAJ'!$B$41)</f>
        <v>0</v>
      </c>
      <c r="M35" s="20"/>
      <c r="N35" s="163">
        <f>IF('1. VSEBINA_SADRŽAJ'!$E$33='1. VSEBINA_SADRŽAJ'!$H$28,($D35*M35),($D35*M35)/'1. VSEBINA_SADRŽAJ'!$B$41)</f>
        <v>0</v>
      </c>
      <c r="O35" s="20"/>
      <c r="P35" s="163">
        <f>IF('1. VSEBINA_SADRŽAJ'!$E$33='1. VSEBINA_SADRŽAJ'!$H$28,($D35*O35),($D35*O35)/'1. VSEBINA_SADRŽAJ'!$B$41)</f>
        <v>0</v>
      </c>
      <c r="Q35" s="20"/>
      <c r="R35" s="163">
        <f>IF('1. VSEBINA_SADRŽAJ'!$E$33='1. VSEBINA_SADRŽAJ'!$H$28,($D35*Q35),($D35*Q35)/'1. VSEBINA_SADRŽAJ'!$B$41)</f>
        <v>0</v>
      </c>
      <c r="S35" s="20"/>
      <c r="T35" s="163">
        <f>IF('1. VSEBINA_SADRŽAJ'!$E$33='1. VSEBINA_SADRŽAJ'!$H$28,($D35*S35),($D35*S35)/'1. VSEBINA_SADRŽAJ'!$B$41)</f>
        <v>0</v>
      </c>
      <c r="U35" s="164">
        <f>T35+R35+P35+N35+L35+J35+H35+F35</f>
        <v>0</v>
      </c>
      <c r="V35" s="4"/>
      <c r="X35" s="301" t="str">
        <f t="shared" si="0"/>
        <v>.</v>
      </c>
      <c r="AK35" s="302">
        <f t="shared" si="1"/>
        <v>0</v>
      </c>
      <c r="AL35" s="302">
        <f t="shared" si="1"/>
        <v>0</v>
      </c>
      <c r="AM35" s="302">
        <f t="shared" si="2"/>
        <v>0</v>
      </c>
      <c r="AN35" s="302">
        <f t="shared" si="3"/>
        <v>1</v>
      </c>
      <c r="AO35" s="302">
        <f t="shared" si="4"/>
        <v>0</v>
      </c>
      <c r="AP35" s="302">
        <f t="shared" si="5"/>
        <v>1</v>
      </c>
    </row>
    <row r="36" spans="1:42" ht="15">
      <c r="A36" s="355"/>
      <c r="B36" s="18"/>
      <c r="C36" s="18"/>
      <c r="D36" s="27"/>
      <c r="E36" s="20"/>
      <c r="F36" s="159">
        <f>IF('1. VSEBINA_SADRŽAJ'!$E$33='1. VSEBINA_SADRŽAJ'!$H$28,($D36*E36),($D36*E36)/'1. VSEBINA_SADRŽAJ'!$B$41)</f>
        <v>0</v>
      </c>
      <c r="G36" s="20"/>
      <c r="H36" s="159">
        <f>IF('1. VSEBINA_SADRŽAJ'!$E$33='1. VSEBINA_SADRŽAJ'!$H$28,($D36*G36),($D36*G36)/'1. VSEBINA_SADRŽAJ'!$B$41)</f>
        <v>0</v>
      </c>
      <c r="I36" s="20"/>
      <c r="J36" s="159">
        <f>IF('1. VSEBINA_SADRŽAJ'!$E$33='1. VSEBINA_SADRŽAJ'!$H$28,($D36*I36),($D36*I36)/'1. VSEBINA_SADRŽAJ'!$B$41)</f>
        <v>0</v>
      </c>
      <c r="K36" s="20"/>
      <c r="L36" s="159">
        <f>IF('1. VSEBINA_SADRŽAJ'!$E$33='1. VSEBINA_SADRŽAJ'!$H$28,($D36*K36),($D36*K36)/'1. VSEBINA_SADRŽAJ'!$B$41)</f>
        <v>0</v>
      </c>
      <c r="M36" s="20"/>
      <c r="N36" s="159">
        <f>IF('1. VSEBINA_SADRŽAJ'!$E$33='1. VSEBINA_SADRŽAJ'!$H$28,($D36*M36),($D36*M36)/'1. VSEBINA_SADRŽAJ'!$B$41)</f>
        <v>0</v>
      </c>
      <c r="O36" s="20"/>
      <c r="P36" s="159">
        <f>IF('1. VSEBINA_SADRŽAJ'!$E$33='1. VSEBINA_SADRŽAJ'!$H$28,($D36*O36),($D36*O36)/'1. VSEBINA_SADRŽAJ'!$B$41)</f>
        <v>0</v>
      </c>
      <c r="Q36" s="20"/>
      <c r="R36" s="159">
        <f>IF('1. VSEBINA_SADRŽAJ'!$E$33='1. VSEBINA_SADRŽAJ'!$H$28,($D36*Q36),($D36*Q36)/'1. VSEBINA_SADRŽAJ'!$B$41)</f>
        <v>0</v>
      </c>
      <c r="S36" s="20"/>
      <c r="T36" s="159">
        <f>IF('1. VSEBINA_SADRŽAJ'!$E$33='1. VSEBINA_SADRŽAJ'!$H$28,($D36*S36),($D36*S36)/'1. VSEBINA_SADRŽAJ'!$B$41)</f>
        <v>0</v>
      </c>
      <c r="U36" s="160">
        <f t="shared" si="6"/>
        <v>0</v>
      </c>
      <c r="V36" s="4"/>
      <c r="X36" s="301" t="str">
        <f t="shared" si="0"/>
        <v>.</v>
      </c>
      <c r="AK36" s="302">
        <f t="shared" si="1"/>
        <v>0</v>
      </c>
      <c r="AL36" s="302">
        <f t="shared" si="1"/>
        <v>0</v>
      </c>
      <c r="AM36" s="302">
        <f t="shared" si="2"/>
        <v>0</v>
      </c>
      <c r="AN36" s="302">
        <f t="shared" si="3"/>
        <v>1</v>
      </c>
      <c r="AO36" s="302">
        <f t="shared" si="4"/>
        <v>0</v>
      </c>
      <c r="AP36" s="302">
        <f t="shared" si="5"/>
        <v>1</v>
      </c>
    </row>
    <row r="37" spans="1:42" ht="15">
      <c r="A37" s="356"/>
      <c r="B37" s="18"/>
      <c r="C37" s="18"/>
      <c r="D37" s="27"/>
      <c r="E37" s="20"/>
      <c r="F37" s="165">
        <f>IF('1. VSEBINA_SADRŽAJ'!$E$33='1. VSEBINA_SADRŽAJ'!$H$28,($D37*E37),($D37*E37)/'1. VSEBINA_SADRŽAJ'!$B$41)</f>
        <v>0</v>
      </c>
      <c r="G37" s="20"/>
      <c r="H37" s="165">
        <f>IF('1. VSEBINA_SADRŽAJ'!$E$33='1. VSEBINA_SADRŽAJ'!$H$28,($D37*G37),($D37*G37)/'1. VSEBINA_SADRŽAJ'!$B$41)</f>
        <v>0</v>
      </c>
      <c r="I37" s="20"/>
      <c r="J37" s="165">
        <f>IF('1. VSEBINA_SADRŽAJ'!$E$33='1. VSEBINA_SADRŽAJ'!$H$28,($D37*I37),($D37*I37)/'1. VSEBINA_SADRŽAJ'!$B$41)</f>
        <v>0</v>
      </c>
      <c r="K37" s="20"/>
      <c r="L37" s="165">
        <f>IF('1. VSEBINA_SADRŽAJ'!$E$33='1. VSEBINA_SADRŽAJ'!$H$28,($D37*K37),($D37*K37)/'1. VSEBINA_SADRŽAJ'!$B$41)</f>
        <v>0</v>
      </c>
      <c r="M37" s="20"/>
      <c r="N37" s="165">
        <f>IF('1. VSEBINA_SADRŽAJ'!$E$33='1. VSEBINA_SADRŽAJ'!$H$28,($D37*M37),($D37*M37)/'1. VSEBINA_SADRŽAJ'!$B$41)</f>
        <v>0</v>
      </c>
      <c r="O37" s="20"/>
      <c r="P37" s="165">
        <f>IF('1. VSEBINA_SADRŽAJ'!$E$33='1. VSEBINA_SADRŽAJ'!$H$28,($D37*O37),($D37*O37)/'1. VSEBINA_SADRŽAJ'!$B$41)</f>
        <v>0</v>
      </c>
      <c r="Q37" s="20"/>
      <c r="R37" s="165">
        <f>IF('1. VSEBINA_SADRŽAJ'!$E$33='1. VSEBINA_SADRŽAJ'!$H$28,($D37*Q37),($D37*Q37)/'1. VSEBINA_SADRŽAJ'!$B$41)</f>
        <v>0</v>
      </c>
      <c r="S37" s="20"/>
      <c r="T37" s="165">
        <f>IF('1. VSEBINA_SADRŽAJ'!$E$33='1. VSEBINA_SADRŽAJ'!$H$28,($D37*S37),($D37*S37)/'1. VSEBINA_SADRŽAJ'!$B$41)</f>
        <v>0</v>
      </c>
      <c r="U37" s="166">
        <f t="shared" si="6"/>
        <v>0</v>
      </c>
      <c r="V37" s="4"/>
      <c r="X37" s="301" t="str">
        <f t="shared" si="0"/>
        <v>.</v>
      </c>
      <c r="Y37" s="153">
        <f>SUM(U35:U37)</f>
        <v>0</v>
      </c>
      <c r="AK37" s="302">
        <f t="shared" si="1"/>
        <v>0</v>
      </c>
      <c r="AL37" s="302">
        <f t="shared" si="1"/>
        <v>0</v>
      </c>
      <c r="AM37" s="302">
        <f t="shared" si="2"/>
        <v>0</v>
      </c>
      <c r="AN37" s="302">
        <f t="shared" si="3"/>
        <v>1</v>
      </c>
      <c r="AO37" s="302">
        <f t="shared" si="4"/>
        <v>0</v>
      </c>
      <c r="AP37" s="302">
        <f t="shared" si="5"/>
        <v>1</v>
      </c>
    </row>
    <row r="38" spans="1:42" ht="29.25">
      <c r="A38" s="354" t="str">
        <f>'1. VSEBINA_SADRŽAJ'!B34</f>
        <v>P7 - </v>
      </c>
      <c r="B38" s="276" t="s">
        <v>154</v>
      </c>
      <c r="C38" s="15"/>
      <c r="D38" s="16"/>
      <c r="E38" s="17"/>
      <c r="F38" s="156">
        <f>IF('1. VSEBINA_SADRŽAJ'!$E$34='1. VSEBINA_SADRŽAJ'!$H$28,($D38*E38),($D38*E38)/'1. VSEBINA_SADRŽAJ'!$B$41)</f>
        <v>0</v>
      </c>
      <c r="G38" s="17"/>
      <c r="H38" s="156">
        <f>IF('1. VSEBINA_SADRŽAJ'!$E$34='1. VSEBINA_SADRŽAJ'!$H$28,($D38*G38),($D38*G38)/'1. VSEBINA_SADRŽAJ'!$B$41)</f>
        <v>0</v>
      </c>
      <c r="I38" s="17"/>
      <c r="J38" s="156">
        <f>IF('1. VSEBINA_SADRŽAJ'!$E$34='1. VSEBINA_SADRŽAJ'!$H$28,($D38*I38),($D38*I38)/'1. VSEBINA_SADRŽAJ'!$B$41)</f>
        <v>0</v>
      </c>
      <c r="K38" s="17"/>
      <c r="L38" s="156">
        <f>IF('1. VSEBINA_SADRŽAJ'!$E$34='1. VSEBINA_SADRŽAJ'!$H$28,($D38*K38),($D38*K38)/'1. VSEBINA_SADRŽAJ'!$B$41)</f>
        <v>0</v>
      </c>
      <c r="M38" s="17"/>
      <c r="N38" s="156">
        <f>IF('1. VSEBINA_SADRŽAJ'!$E$34='1. VSEBINA_SADRŽAJ'!$H$28,($D38*M38),($D38*M38)/'1. VSEBINA_SADRŽAJ'!$B$41)</f>
        <v>0</v>
      </c>
      <c r="O38" s="17"/>
      <c r="P38" s="156">
        <f>IF('1. VSEBINA_SADRŽAJ'!$E$34='1. VSEBINA_SADRŽAJ'!$H$28,($D38*O38),($D38*O38)/'1. VSEBINA_SADRŽAJ'!$B$41)</f>
        <v>0</v>
      </c>
      <c r="Q38" s="17"/>
      <c r="R38" s="156">
        <f>IF('1. VSEBINA_SADRŽAJ'!$E$34='1. VSEBINA_SADRŽAJ'!$H$28,($D38*Q38),($D38*Q38)/'1. VSEBINA_SADRŽAJ'!$B$41)</f>
        <v>0</v>
      </c>
      <c r="S38" s="17"/>
      <c r="T38" s="156">
        <f>IF('1. VSEBINA_SADRŽAJ'!$E$34='1. VSEBINA_SADRŽAJ'!$H$28,($D38*S38),($D38*S38)/'1. VSEBINA_SADRŽAJ'!$B$41)</f>
        <v>0</v>
      </c>
      <c r="U38" s="157">
        <f aca="true" t="shared" si="7" ref="U38:U46">T38+R38+P38+N38+L38+J38+H38+F38</f>
        <v>0</v>
      </c>
      <c r="V38" s="4"/>
      <c r="X38" s="301" t="str">
        <f t="shared" si="0"/>
        <v>.</v>
      </c>
      <c r="AK38" s="302">
        <f t="shared" si="1"/>
        <v>0</v>
      </c>
      <c r="AL38" s="302">
        <f t="shared" si="1"/>
        <v>0</v>
      </c>
      <c r="AM38" s="302">
        <f t="shared" si="2"/>
        <v>0</v>
      </c>
      <c r="AN38" s="302">
        <f t="shared" si="3"/>
        <v>1</v>
      </c>
      <c r="AO38" s="302">
        <f t="shared" si="4"/>
        <v>0</v>
      </c>
      <c r="AP38" s="302">
        <f t="shared" si="5"/>
        <v>1</v>
      </c>
    </row>
    <row r="39" spans="1:42" ht="15">
      <c r="A39" s="355"/>
      <c r="B39" s="18"/>
      <c r="C39" s="18"/>
      <c r="D39" s="19"/>
      <c r="E39" s="20"/>
      <c r="F39" s="159">
        <f>IF('1. VSEBINA_SADRŽAJ'!$E$34='1. VSEBINA_SADRŽAJ'!$H$28,($D39*E39),($D39*E39)/'1. VSEBINA_SADRŽAJ'!$B$41)</f>
        <v>0</v>
      </c>
      <c r="G39" s="20"/>
      <c r="H39" s="159">
        <f>IF('1. VSEBINA_SADRŽAJ'!$E$34='1. VSEBINA_SADRŽAJ'!$H$28,($D39*G39),($D39*G39)/'1. VSEBINA_SADRŽAJ'!$B$41)</f>
        <v>0</v>
      </c>
      <c r="I39" s="20"/>
      <c r="J39" s="159">
        <f>IF('1. VSEBINA_SADRŽAJ'!$E$34='1. VSEBINA_SADRŽAJ'!$H$28,($D39*I39),($D39*I39)/'1. VSEBINA_SADRŽAJ'!$B$41)</f>
        <v>0</v>
      </c>
      <c r="K39" s="20"/>
      <c r="L39" s="159">
        <f>IF('1. VSEBINA_SADRŽAJ'!$E$34='1. VSEBINA_SADRŽAJ'!$H$28,($D39*K39),($D39*K39)/'1. VSEBINA_SADRŽAJ'!$B$41)</f>
        <v>0</v>
      </c>
      <c r="M39" s="20"/>
      <c r="N39" s="159">
        <f>IF('1. VSEBINA_SADRŽAJ'!$E$34='1. VSEBINA_SADRŽAJ'!$H$28,($D39*M39),($D39*M39)/'1. VSEBINA_SADRŽAJ'!$B$41)</f>
        <v>0</v>
      </c>
      <c r="O39" s="20"/>
      <c r="P39" s="159">
        <f>IF('1. VSEBINA_SADRŽAJ'!$E$34='1. VSEBINA_SADRŽAJ'!$H$28,($D39*O39),($D39*O39)/'1. VSEBINA_SADRŽAJ'!$B$41)</f>
        <v>0</v>
      </c>
      <c r="Q39" s="20"/>
      <c r="R39" s="159">
        <f>IF('1. VSEBINA_SADRŽAJ'!$E$34='1. VSEBINA_SADRŽAJ'!$H$28,($D39*Q39),($D39*Q39)/'1. VSEBINA_SADRŽAJ'!$B$41)</f>
        <v>0</v>
      </c>
      <c r="S39" s="20"/>
      <c r="T39" s="159">
        <f>IF('1. VSEBINA_SADRŽAJ'!$E$34='1. VSEBINA_SADRŽAJ'!$H$28,($D39*S39),($D39*S39)/'1. VSEBINA_SADRŽAJ'!$B$41)</f>
        <v>0</v>
      </c>
      <c r="U39" s="160">
        <f t="shared" si="7"/>
        <v>0</v>
      </c>
      <c r="V39" s="4"/>
      <c r="X39" s="301" t="str">
        <f t="shared" si="0"/>
        <v>.</v>
      </c>
      <c r="AK39" s="302">
        <f t="shared" si="1"/>
        <v>0</v>
      </c>
      <c r="AL39" s="302">
        <f t="shared" si="1"/>
        <v>0</v>
      </c>
      <c r="AM39" s="302">
        <f t="shared" si="2"/>
        <v>0</v>
      </c>
      <c r="AN39" s="302">
        <f t="shared" si="3"/>
        <v>1</v>
      </c>
      <c r="AO39" s="302">
        <f t="shared" si="4"/>
        <v>0</v>
      </c>
      <c r="AP39" s="302">
        <f t="shared" si="5"/>
        <v>1</v>
      </c>
    </row>
    <row r="40" spans="1:42" ht="15">
      <c r="A40" s="356"/>
      <c r="B40" s="21"/>
      <c r="C40" s="21"/>
      <c r="D40" s="22"/>
      <c r="E40" s="23"/>
      <c r="F40" s="161">
        <f>IF('1. VSEBINA_SADRŽAJ'!$E$34='1. VSEBINA_SADRŽAJ'!$H$28,($D40*E40),($D40*E40)/'1. VSEBINA_SADRŽAJ'!$B$41)</f>
        <v>0</v>
      </c>
      <c r="G40" s="23"/>
      <c r="H40" s="161">
        <f>IF('1. VSEBINA_SADRŽAJ'!$E$34='1. VSEBINA_SADRŽAJ'!$H$28,($D40*G40),($D40*G40)/'1. VSEBINA_SADRŽAJ'!$B$41)</f>
        <v>0</v>
      </c>
      <c r="I40" s="23"/>
      <c r="J40" s="161">
        <f>IF('1. VSEBINA_SADRŽAJ'!$E$34='1. VSEBINA_SADRŽAJ'!$H$28,($D40*I40),($D40*I40)/'1. VSEBINA_SADRŽAJ'!$B$41)</f>
        <v>0</v>
      </c>
      <c r="K40" s="23"/>
      <c r="L40" s="161">
        <f>IF('1. VSEBINA_SADRŽAJ'!$E$34='1. VSEBINA_SADRŽAJ'!$H$28,($D40*K40),($D40*K40)/'1. VSEBINA_SADRŽAJ'!$B$41)</f>
        <v>0</v>
      </c>
      <c r="M40" s="23"/>
      <c r="N40" s="161">
        <f>IF('1. VSEBINA_SADRŽAJ'!$E$34='1. VSEBINA_SADRŽAJ'!$H$28,($D40*M40),($D40*M40)/'1. VSEBINA_SADRŽAJ'!$B$41)</f>
        <v>0</v>
      </c>
      <c r="O40" s="23"/>
      <c r="P40" s="161">
        <f>IF('1. VSEBINA_SADRŽAJ'!$E$34='1. VSEBINA_SADRŽAJ'!$H$28,($D40*O40),($D40*O40)/'1. VSEBINA_SADRŽAJ'!$B$41)</f>
        <v>0</v>
      </c>
      <c r="Q40" s="23"/>
      <c r="R40" s="161">
        <f>IF('1. VSEBINA_SADRŽAJ'!$E$34='1. VSEBINA_SADRŽAJ'!$H$28,($D40*Q40),($D40*Q40)/'1. VSEBINA_SADRŽAJ'!$B$41)</f>
        <v>0</v>
      </c>
      <c r="S40" s="23"/>
      <c r="T40" s="161">
        <f>IF('1. VSEBINA_SADRŽAJ'!$E$34='1. VSEBINA_SADRŽAJ'!$H$28,($D40*S40),($D40*S40)/'1. VSEBINA_SADRŽAJ'!$B$41)</f>
        <v>0</v>
      </c>
      <c r="U40" s="162">
        <f t="shared" si="7"/>
        <v>0</v>
      </c>
      <c r="V40" s="4"/>
      <c r="X40" s="301" t="str">
        <f t="shared" si="0"/>
        <v>.</v>
      </c>
      <c r="Y40" s="153">
        <f>SUM(U38:U40)</f>
        <v>0</v>
      </c>
      <c r="AK40" s="302">
        <f t="shared" si="1"/>
        <v>0</v>
      </c>
      <c r="AL40" s="302">
        <f t="shared" si="1"/>
        <v>0</v>
      </c>
      <c r="AM40" s="302">
        <f t="shared" si="2"/>
        <v>0</v>
      </c>
      <c r="AN40" s="302">
        <f t="shared" si="3"/>
        <v>1</v>
      </c>
      <c r="AO40" s="302">
        <f t="shared" si="4"/>
        <v>0</v>
      </c>
      <c r="AP40" s="302">
        <f t="shared" si="5"/>
        <v>1</v>
      </c>
    </row>
    <row r="41" spans="1:42" ht="29.25">
      <c r="A41" s="354" t="str">
        <f>'1. VSEBINA_SADRŽAJ'!B35</f>
        <v>P8 -</v>
      </c>
      <c r="B41" s="275" t="s">
        <v>155</v>
      </c>
      <c r="C41" s="18"/>
      <c r="D41" s="19"/>
      <c r="E41" s="20"/>
      <c r="F41" s="163">
        <f>IF('1. VSEBINA_SADRŽAJ'!$E$35='1. VSEBINA_SADRŽAJ'!$H$28,($D41*E41),($D41*E41)/'1. VSEBINA_SADRŽAJ'!$B$41)</f>
        <v>0</v>
      </c>
      <c r="G41" s="20"/>
      <c r="H41" s="163">
        <f>IF('1. VSEBINA_SADRŽAJ'!$E$35='1. VSEBINA_SADRŽAJ'!$H$28,($D41*G41),($D41*G41)/'1. VSEBINA_SADRŽAJ'!$B$41)</f>
        <v>0</v>
      </c>
      <c r="I41" s="20"/>
      <c r="J41" s="163">
        <f>IF('1. VSEBINA_SADRŽAJ'!$E$35='1. VSEBINA_SADRŽAJ'!$H$28,($D41*I41),($D41*I41)/'1. VSEBINA_SADRŽAJ'!$B$41)</f>
        <v>0</v>
      </c>
      <c r="K41" s="20"/>
      <c r="L41" s="163">
        <f>IF('1. VSEBINA_SADRŽAJ'!$E$35='1. VSEBINA_SADRŽAJ'!$H$28,($D41*K41),($D41*K41)/'1. VSEBINA_SADRŽAJ'!$B$41)</f>
        <v>0</v>
      </c>
      <c r="M41" s="20"/>
      <c r="N41" s="163">
        <f>IF('1. VSEBINA_SADRŽAJ'!$E$35='1. VSEBINA_SADRŽAJ'!$H$28,($D41*M41),($D41*M41)/'1. VSEBINA_SADRŽAJ'!$B$41)</f>
        <v>0</v>
      </c>
      <c r="O41" s="20"/>
      <c r="P41" s="163">
        <f>IF('1. VSEBINA_SADRŽAJ'!$E$35='1. VSEBINA_SADRŽAJ'!$H$28,($D41*O41),($D41*O41)/'1. VSEBINA_SADRŽAJ'!$B$41)</f>
        <v>0</v>
      </c>
      <c r="Q41" s="20"/>
      <c r="R41" s="163">
        <f>IF('1. VSEBINA_SADRŽAJ'!$E$35='1. VSEBINA_SADRŽAJ'!$H$28,($D41*Q41),($D41*Q41)/'1. VSEBINA_SADRŽAJ'!$B$41)</f>
        <v>0</v>
      </c>
      <c r="S41" s="20"/>
      <c r="T41" s="163">
        <f>IF('1. VSEBINA_SADRŽAJ'!$E$35='1. VSEBINA_SADRŽAJ'!$H$28,($D41*S41),($D41*S41)/'1. VSEBINA_SADRŽAJ'!$B$41)</f>
        <v>0</v>
      </c>
      <c r="U41" s="164">
        <f t="shared" si="7"/>
        <v>0</v>
      </c>
      <c r="V41" s="4"/>
      <c r="X41" s="301" t="str">
        <f t="shared" si="0"/>
        <v>.</v>
      </c>
      <c r="AK41" s="302">
        <f t="shared" si="1"/>
        <v>0</v>
      </c>
      <c r="AL41" s="302">
        <f t="shared" si="1"/>
        <v>0</v>
      </c>
      <c r="AM41" s="302">
        <f t="shared" si="2"/>
        <v>0</v>
      </c>
      <c r="AN41" s="302">
        <f t="shared" si="3"/>
        <v>1</v>
      </c>
      <c r="AO41" s="302">
        <f t="shared" si="4"/>
        <v>0</v>
      </c>
      <c r="AP41" s="302">
        <f t="shared" si="5"/>
        <v>1</v>
      </c>
    </row>
    <row r="42" spans="1:42" ht="15">
      <c r="A42" s="355"/>
      <c r="B42" s="18"/>
      <c r="C42" s="18"/>
      <c r="D42" s="19"/>
      <c r="E42" s="20"/>
      <c r="F42" s="159">
        <f>IF('1. VSEBINA_SADRŽAJ'!$E$35='1. VSEBINA_SADRŽAJ'!$H$28,($D42*E42),($D42*E42)/'1. VSEBINA_SADRŽAJ'!$B$41)</f>
        <v>0</v>
      </c>
      <c r="G42" s="20"/>
      <c r="H42" s="159">
        <f>IF('1. VSEBINA_SADRŽAJ'!$E$35='1. VSEBINA_SADRŽAJ'!$H$28,($D42*G42),($D42*G42)/'1. VSEBINA_SADRŽAJ'!$B$41)</f>
        <v>0</v>
      </c>
      <c r="I42" s="20"/>
      <c r="J42" s="159">
        <f>IF('1. VSEBINA_SADRŽAJ'!$E$35='1. VSEBINA_SADRŽAJ'!$H$28,($D42*I42),($D42*I42)/'1. VSEBINA_SADRŽAJ'!$B$41)</f>
        <v>0</v>
      </c>
      <c r="K42" s="20"/>
      <c r="L42" s="159">
        <f>IF('1. VSEBINA_SADRŽAJ'!$E$35='1. VSEBINA_SADRŽAJ'!$H$28,($D42*K42),($D42*K42)/'1. VSEBINA_SADRŽAJ'!$B$41)</f>
        <v>0</v>
      </c>
      <c r="M42" s="20"/>
      <c r="N42" s="159">
        <f>IF('1. VSEBINA_SADRŽAJ'!$E$35='1. VSEBINA_SADRŽAJ'!$H$28,($D42*M42),($D42*M42)/'1. VSEBINA_SADRŽAJ'!$B$41)</f>
        <v>0</v>
      </c>
      <c r="O42" s="20"/>
      <c r="P42" s="159">
        <f>IF('1. VSEBINA_SADRŽAJ'!$E$35='1. VSEBINA_SADRŽAJ'!$H$28,($D42*O42),($D42*O42)/'1. VSEBINA_SADRŽAJ'!$B$41)</f>
        <v>0</v>
      </c>
      <c r="Q42" s="20"/>
      <c r="R42" s="159">
        <f>IF('1. VSEBINA_SADRŽAJ'!$E$35='1. VSEBINA_SADRŽAJ'!$H$28,($D42*Q42),($D42*Q42)/'1. VSEBINA_SADRŽAJ'!$B$41)</f>
        <v>0</v>
      </c>
      <c r="S42" s="20"/>
      <c r="T42" s="159">
        <f>IF('1. VSEBINA_SADRŽAJ'!$E$35='1. VSEBINA_SADRŽAJ'!$H$28,($D42*S42),($D42*S42)/'1. VSEBINA_SADRŽAJ'!$B$41)</f>
        <v>0</v>
      </c>
      <c r="U42" s="160">
        <f t="shared" si="7"/>
        <v>0</v>
      </c>
      <c r="V42" s="4"/>
      <c r="X42" s="301" t="str">
        <f t="shared" si="0"/>
        <v>.</v>
      </c>
      <c r="AK42" s="302">
        <f t="shared" si="1"/>
        <v>0</v>
      </c>
      <c r="AL42" s="302">
        <f t="shared" si="1"/>
        <v>0</v>
      </c>
      <c r="AM42" s="302">
        <f t="shared" si="2"/>
        <v>0</v>
      </c>
      <c r="AN42" s="302">
        <f t="shared" si="3"/>
        <v>1</v>
      </c>
      <c r="AO42" s="302">
        <f t="shared" si="4"/>
        <v>0</v>
      </c>
      <c r="AP42" s="302">
        <f t="shared" si="5"/>
        <v>1</v>
      </c>
    </row>
    <row r="43" spans="1:42" ht="15">
      <c r="A43" s="356"/>
      <c r="B43" s="18"/>
      <c r="C43" s="18"/>
      <c r="D43" s="19"/>
      <c r="E43" s="20"/>
      <c r="F43" s="165">
        <f>IF('1. VSEBINA_SADRŽAJ'!$E$35='1. VSEBINA_SADRŽAJ'!$H$28,($D43*E43),($D43*E43)/'1. VSEBINA_SADRŽAJ'!$B$41)</f>
        <v>0</v>
      </c>
      <c r="G43" s="20"/>
      <c r="H43" s="165">
        <f>IF('1. VSEBINA_SADRŽAJ'!$E$35='1. VSEBINA_SADRŽAJ'!$H$28,($D43*G43),($D43*G43)/'1. VSEBINA_SADRŽAJ'!$B$41)</f>
        <v>0</v>
      </c>
      <c r="I43" s="20"/>
      <c r="J43" s="165">
        <f>IF('1. VSEBINA_SADRŽAJ'!$E$35='1. VSEBINA_SADRŽAJ'!$H$28,($D43*I43),($D43*I43)/'1. VSEBINA_SADRŽAJ'!$B$41)</f>
        <v>0</v>
      </c>
      <c r="K43" s="20"/>
      <c r="L43" s="165">
        <f>IF('1. VSEBINA_SADRŽAJ'!$E$35='1. VSEBINA_SADRŽAJ'!$H$28,($D43*K43),($D43*K43)/'1. VSEBINA_SADRŽAJ'!$B$41)</f>
        <v>0</v>
      </c>
      <c r="M43" s="20"/>
      <c r="N43" s="165">
        <f>IF('1. VSEBINA_SADRŽAJ'!$E$35='1. VSEBINA_SADRŽAJ'!$H$28,($D43*M43),($D43*M43)/'1. VSEBINA_SADRŽAJ'!$B$41)</f>
        <v>0</v>
      </c>
      <c r="O43" s="20"/>
      <c r="P43" s="165">
        <f>IF('1. VSEBINA_SADRŽAJ'!$E$35='1. VSEBINA_SADRŽAJ'!$H$28,($D43*O43),($D43*O43)/'1. VSEBINA_SADRŽAJ'!$B$41)</f>
        <v>0</v>
      </c>
      <c r="Q43" s="20"/>
      <c r="R43" s="165">
        <f>IF('1. VSEBINA_SADRŽAJ'!$E$35='1. VSEBINA_SADRŽAJ'!$H$28,($D43*Q43),($D43*Q43)/'1. VSEBINA_SADRŽAJ'!$B$41)</f>
        <v>0</v>
      </c>
      <c r="S43" s="20"/>
      <c r="T43" s="165">
        <f>IF('1. VSEBINA_SADRŽAJ'!$E$35='1. VSEBINA_SADRŽAJ'!$H$28,($D43*S43),($D43*S43)/'1. VSEBINA_SADRŽAJ'!$B$41)</f>
        <v>0</v>
      </c>
      <c r="U43" s="166">
        <f t="shared" si="7"/>
        <v>0</v>
      </c>
      <c r="V43" s="4"/>
      <c r="X43" s="301" t="str">
        <f t="shared" si="0"/>
        <v>.</v>
      </c>
      <c r="Y43" s="153">
        <f>SUM(U41:U43)</f>
        <v>0</v>
      </c>
      <c r="AK43" s="302">
        <f t="shared" si="1"/>
        <v>0</v>
      </c>
      <c r="AL43" s="302">
        <f t="shared" si="1"/>
        <v>0</v>
      </c>
      <c r="AM43" s="302">
        <f t="shared" si="2"/>
        <v>0</v>
      </c>
      <c r="AN43" s="302">
        <f t="shared" si="3"/>
        <v>1</v>
      </c>
      <c r="AO43" s="302">
        <f t="shared" si="4"/>
        <v>0</v>
      </c>
      <c r="AP43" s="302">
        <f t="shared" si="5"/>
        <v>1</v>
      </c>
    </row>
    <row r="44" spans="1:42" ht="29.25">
      <c r="A44" s="354" t="str">
        <f>'1. VSEBINA_SADRŽAJ'!B36</f>
        <v>P9 -</v>
      </c>
      <c r="B44" s="276" t="s">
        <v>154</v>
      </c>
      <c r="C44" s="15"/>
      <c r="D44" s="28"/>
      <c r="E44" s="17"/>
      <c r="F44" s="156">
        <f>IF('1. VSEBINA_SADRŽAJ'!$E$36='1. VSEBINA_SADRŽAJ'!$H$28,($D44*E44),($D44*E44)/'1. VSEBINA_SADRŽAJ'!$B$41)</f>
        <v>0</v>
      </c>
      <c r="G44" s="17"/>
      <c r="H44" s="156">
        <f>IF('1. VSEBINA_SADRŽAJ'!$E$36='1. VSEBINA_SADRŽAJ'!$H$28,($D44*G44),($D44*G44)/'1. VSEBINA_SADRŽAJ'!$B$41)</f>
        <v>0</v>
      </c>
      <c r="I44" s="17"/>
      <c r="J44" s="156">
        <f>IF('1. VSEBINA_SADRŽAJ'!$E$36='1. VSEBINA_SADRŽAJ'!$H$28,($D44*I44),($D44*I44)/'1. VSEBINA_SADRŽAJ'!$B$41)</f>
        <v>0</v>
      </c>
      <c r="K44" s="17"/>
      <c r="L44" s="156">
        <f>IF('1. VSEBINA_SADRŽAJ'!$E$36='1. VSEBINA_SADRŽAJ'!$H$28,($D44*K44),($D44*K44)/'1. VSEBINA_SADRŽAJ'!$B$41)</f>
        <v>0</v>
      </c>
      <c r="M44" s="17"/>
      <c r="N44" s="156">
        <f>IF('1. VSEBINA_SADRŽAJ'!$E$36='1. VSEBINA_SADRŽAJ'!$H$28,($D44*M44),($D44*M44)/'1. VSEBINA_SADRŽAJ'!$B$41)</f>
        <v>0</v>
      </c>
      <c r="O44" s="17"/>
      <c r="P44" s="156">
        <f>IF('1. VSEBINA_SADRŽAJ'!$E$36='1. VSEBINA_SADRŽAJ'!$H$28,($D44*O44),($D44*O44)/'1. VSEBINA_SADRŽAJ'!$B$41)</f>
        <v>0</v>
      </c>
      <c r="Q44" s="17"/>
      <c r="R44" s="156">
        <f>IF('1. VSEBINA_SADRŽAJ'!$E$36='1. VSEBINA_SADRŽAJ'!$H$28,($D44*Q44),($D44*Q44)/'1. VSEBINA_SADRŽAJ'!$B$41)</f>
        <v>0</v>
      </c>
      <c r="S44" s="17"/>
      <c r="T44" s="156">
        <f>IF('1. VSEBINA_SADRŽAJ'!$E$36='1. VSEBINA_SADRŽAJ'!$H$28,($D44*S44),($D44*S44)/'1. VSEBINA_SADRŽAJ'!$B$41)</f>
        <v>0</v>
      </c>
      <c r="U44" s="157">
        <f t="shared" si="7"/>
        <v>0</v>
      </c>
      <c r="V44" s="4"/>
      <c r="X44" s="301" t="str">
        <f t="shared" si="0"/>
        <v>.</v>
      </c>
      <c r="AK44" s="302">
        <f t="shared" si="1"/>
        <v>0</v>
      </c>
      <c r="AL44" s="302">
        <f t="shared" si="1"/>
        <v>0</v>
      </c>
      <c r="AM44" s="302">
        <f t="shared" si="2"/>
        <v>0</v>
      </c>
      <c r="AN44" s="302">
        <f t="shared" si="3"/>
        <v>1</v>
      </c>
      <c r="AO44" s="302">
        <f t="shared" si="4"/>
        <v>0</v>
      </c>
      <c r="AP44" s="302">
        <f t="shared" si="5"/>
        <v>1</v>
      </c>
    </row>
    <row r="45" spans="1:42" ht="15">
      <c r="A45" s="355"/>
      <c r="B45" s="18"/>
      <c r="C45" s="18"/>
      <c r="D45" s="27"/>
      <c r="E45" s="20"/>
      <c r="F45" s="159">
        <f>IF('1. VSEBINA_SADRŽAJ'!$E$36='1. VSEBINA_SADRŽAJ'!$H$28,($D45*E45),($D45*E45)/'1. VSEBINA_SADRŽAJ'!$B$41)</f>
        <v>0</v>
      </c>
      <c r="G45" s="20"/>
      <c r="H45" s="159">
        <f>IF('1. VSEBINA_SADRŽAJ'!$E$36='1. VSEBINA_SADRŽAJ'!$H$28,($D45*G45),($D45*G45)/'1. VSEBINA_SADRŽAJ'!$B$41)</f>
        <v>0</v>
      </c>
      <c r="I45" s="20"/>
      <c r="J45" s="159">
        <f>IF('1. VSEBINA_SADRŽAJ'!$E$36='1. VSEBINA_SADRŽAJ'!$H$28,($D45*I45),($D45*I45)/'1. VSEBINA_SADRŽAJ'!$B$41)</f>
        <v>0</v>
      </c>
      <c r="K45" s="20"/>
      <c r="L45" s="159">
        <f>IF('1. VSEBINA_SADRŽAJ'!$E$36='1. VSEBINA_SADRŽAJ'!$H$28,($D45*K45),($D45*K45)/'1. VSEBINA_SADRŽAJ'!$B$41)</f>
        <v>0</v>
      </c>
      <c r="M45" s="20"/>
      <c r="N45" s="159">
        <f>IF('1. VSEBINA_SADRŽAJ'!$E$36='1. VSEBINA_SADRŽAJ'!$H$28,($D45*M45),($D45*M45)/'1. VSEBINA_SADRŽAJ'!$B$41)</f>
        <v>0</v>
      </c>
      <c r="O45" s="20"/>
      <c r="P45" s="159">
        <f>IF('1. VSEBINA_SADRŽAJ'!$E$36='1. VSEBINA_SADRŽAJ'!$H$28,($D45*O45),($D45*O45)/'1. VSEBINA_SADRŽAJ'!$B$41)</f>
        <v>0</v>
      </c>
      <c r="Q45" s="20"/>
      <c r="R45" s="159">
        <f>IF('1. VSEBINA_SADRŽAJ'!$E$36='1. VSEBINA_SADRŽAJ'!$H$28,($D45*Q45),($D45*Q45)/'1. VSEBINA_SADRŽAJ'!$B$41)</f>
        <v>0</v>
      </c>
      <c r="S45" s="20"/>
      <c r="T45" s="159">
        <f>IF('1. VSEBINA_SADRŽAJ'!$E$36='1. VSEBINA_SADRŽAJ'!$H$28,($D45*S45),($D45*S45)/'1. VSEBINA_SADRŽAJ'!$B$41)</f>
        <v>0</v>
      </c>
      <c r="U45" s="160">
        <f t="shared" si="7"/>
        <v>0</v>
      </c>
      <c r="V45" s="4"/>
      <c r="X45" s="301" t="str">
        <f t="shared" si="0"/>
        <v>.</v>
      </c>
      <c r="AK45" s="302">
        <f t="shared" si="1"/>
        <v>0</v>
      </c>
      <c r="AL45" s="302">
        <f t="shared" si="1"/>
        <v>0</v>
      </c>
      <c r="AM45" s="302">
        <f t="shared" si="2"/>
        <v>0</v>
      </c>
      <c r="AN45" s="302">
        <f t="shared" si="3"/>
        <v>1</v>
      </c>
      <c r="AO45" s="302">
        <f t="shared" si="4"/>
        <v>0</v>
      </c>
      <c r="AP45" s="302">
        <f t="shared" si="5"/>
        <v>1</v>
      </c>
    </row>
    <row r="46" spans="1:42" ht="15">
      <c r="A46" s="356"/>
      <c r="B46" s="21"/>
      <c r="C46" s="21"/>
      <c r="D46" s="29"/>
      <c r="E46" s="23"/>
      <c r="F46" s="161">
        <f>IF('1. VSEBINA_SADRŽAJ'!$E$36='1. VSEBINA_SADRŽAJ'!$H$28,($D46*E46),($D46*E46)/'1. VSEBINA_SADRŽAJ'!$B$41)</f>
        <v>0</v>
      </c>
      <c r="G46" s="23"/>
      <c r="H46" s="161">
        <f>IF('1. VSEBINA_SADRŽAJ'!$E$36='1. VSEBINA_SADRŽAJ'!$H$28,($D46*G46),($D46*G46)/'1. VSEBINA_SADRŽAJ'!$B$41)</f>
        <v>0</v>
      </c>
      <c r="I46" s="23"/>
      <c r="J46" s="161">
        <f>IF('1. VSEBINA_SADRŽAJ'!$E$36='1. VSEBINA_SADRŽAJ'!$H$28,($D46*I46),($D46*I46)/'1. VSEBINA_SADRŽAJ'!$B$41)</f>
        <v>0</v>
      </c>
      <c r="K46" s="23"/>
      <c r="L46" s="161">
        <f>IF('1. VSEBINA_SADRŽAJ'!$E$36='1. VSEBINA_SADRŽAJ'!$H$28,($D46*K46),($D46*K46)/'1. VSEBINA_SADRŽAJ'!$B$41)</f>
        <v>0</v>
      </c>
      <c r="M46" s="23"/>
      <c r="N46" s="161">
        <f>IF('1. VSEBINA_SADRŽAJ'!$E$36='1. VSEBINA_SADRŽAJ'!$H$28,($D46*M46),($D46*M46)/'1. VSEBINA_SADRŽAJ'!$B$41)</f>
        <v>0</v>
      </c>
      <c r="O46" s="23"/>
      <c r="P46" s="161">
        <f>IF('1. VSEBINA_SADRŽAJ'!$E$36='1. VSEBINA_SADRŽAJ'!$H$28,($D46*O46),($D46*O46)/'1. VSEBINA_SADRŽAJ'!$B$41)</f>
        <v>0</v>
      </c>
      <c r="Q46" s="23"/>
      <c r="R46" s="161">
        <f>IF('1. VSEBINA_SADRŽAJ'!$E$36='1. VSEBINA_SADRŽAJ'!$H$28,($D46*Q46),($D46*Q46)/'1. VSEBINA_SADRŽAJ'!$B$41)</f>
        <v>0</v>
      </c>
      <c r="S46" s="23"/>
      <c r="T46" s="161">
        <f>IF('1. VSEBINA_SADRŽAJ'!$E$36='1. VSEBINA_SADRŽAJ'!$H$28,($D46*S46),($D46*S46)/'1. VSEBINA_SADRŽAJ'!$B$41)</f>
        <v>0</v>
      </c>
      <c r="U46" s="162">
        <f t="shared" si="7"/>
        <v>0</v>
      </c>
      <c r="V46" s="4"/>
      <c r="X46" s="301" t="str">
        <f t="shared" si="0"/>
        <v>.</v>
      </c>
      <c r="Y46" s="153">
        <f>SUM(U44:U46)</f>
        <v>0</v>
      </c>
      <c r="AK46" s="302">
        <f t="shared" si="1"/>
        <v>0</v>
      </c>
      <c r="AL46" s="302">
        <f t="shared" si="1"/>
        <v>0</v>
      </c>
      <c r="AM46" s="302">
        <f t="shared" si="2"/>
        <v>0</v>
      </c>
      <c r="AN46" s="302">
        <f t="shared" si="3"/>
        <v>1</v>
      </c>
      <c r="AO46" s="302">
        <f t="shared" si="4"/>
        <v>0</v>
      </c>
      <c r="AP46" s="302">
        <f t="shared" si="5"/>
        <v>1</v>
      </c>
    </row>
    <row r="47" spans="1:42" ht="29.25">
      <c r="A47" s="354" t="str">
        <f>'1. VSEBINA_SADRŽAJ'!B37</f>
        <v>P10 -</v>
      </c>
      <c r="B47" s="275" t="s">
        <v>155</v>
      </c>
      <c r="C47" s="18"/>
      <c r="D47" s="27"/>
      <c r="E47" s="20"/>
      <c r="F47" s="163">
        <f>IF('1. VSEBINA_SADRŽAJ'!$E$37='1. VSEBINA_SADRŽAJ'!$H$28,($D47*E47),($D47*E47)/'1. VSEBINA_SADRŽAJ'!$B$41)</f>
        <v>0</v>
      </c>
      <c r="G47" s="20"/>
      <c r="H47" s="163">
        <f>IF('1. VSEBINA_SADRŽAJ'!$E$37='1. VSEBINA_SADRŽAJ'!$H$28,($D47*G47),($D47*G47)/'1. VSEBINA_SADRŽAJ'!$B$41)</f>
        <v>0</v>
      </c>
      <c r="I47" s="20"/>
      <c r="J47" s="163">
        <f>IF('1. VSEBINA_SADRŽAJ'!$E$37='1. VSEBINA_SADRŽAJ'!$H$28,($D47*I47),($D47*I47)/'1. VSEBINA_SADRŽAJ'!$B$41)</f>
        <v>0</v>
      </c>
      <c r="K47" s="20"/>
      <c r="L47" s="163">
        <f>IF('1. VSEBINA_SADRŽAJ'!$E$37='1. VSEBINA_SADRŽAJ'!$H$28,($D47*K47),($D47*K47)/'1. VSEBINA_SADRŽAJ'!$B$41)</f>
        <v>0</v>
      </c>
      <c r="M47" s="20"/>
      <c r="N47" s="163">
        <f>IF('1. VSEBINA_SADRŽAJ'!$E$37='1. VSEBINA_SADRŽAJ'!$H$28,($D47*M47),($D47*M47)/'1. VSEBINA_SADRŽAJ'!$B$41)</f>
        <v>0</v>
      </c>
      <c r="O47" s="20"/>
      <c r="P47" s="163">
        <f>IF('1. VSEBINA_SADRŽAJ'!$E$37='1. VSEBINA_SADRŽAJ'!$H$28,($D47*O47),($D47*O47)/'1. VSEBINA_SADRŽAJ'!$B$41)</f>
        <v>0</v>
      </c>
      <c r="Q47" s="20"/>
      <c r="R47" s="163">
        <f>IF('1. VSEBINA_SADRŽAJ'!$E$37='1. VSEBINA_SADRŽAJ'!$H$28,($D47*Q47),($D47*Q47)/'1. VSEBINA_SADRŽAJ'!$B$41)</f>
        <v>0</v>
      </c>
      <c r="S47" s="20"/>
      <c r="T47" s="163">
        <f>IF('1. VSEBINA_SADRŽAJ'!$E$37='1. VSEBINA_SADRŽAJ'!$H$28,($D47*S47),($D47*S47)/'1. VSEBINA_SADRŽAJ'!$B$41)</f>
        <v>0</v>
      </c>
      <c r="U47" s="164">
        <f aca="true" t="shared" si="8" ref="U47:U55">T47+R47+P47+N47+L47+J47+H47+F47</f>
        <v>0</v>
      </c>
      <c r="V47" s="4"/>
      <c r="X47" s="301" t="str">
        <f t="shared" si="0"/>
        <v>.</v>
      </c>
      <c r="AK47" s="302">
        <f t="shared" si="1"/>
        <v>0</v>
      </c>
      <c r="AL47" s="302">
        <f t="shared" si="1"/>
        <v>0</v>
      </c>
      <c r="AM47" s="302">
        <f t="shared" si="2"/>
        <v>0</v>
      </c>
      <c r="AN47" s="302">
        <f t="shared" si="3"/>
        <v>1</v>
      </c>
      <c r="AO47" s="302">
        <f t="shared" si="4"/>
        <v>0</v>
      </c>
      <c r="AP47" s="302">
        <f t="shared" si="5"/>
        <v>1</v>
      </c>
    </row>
    <row r="48" spans="1:42" ht="15">
      <c r="A48" s="355"/>
      <c r="B48" s="18"/>
      <c r="C48" s="18"/>
      <c r="D48" s="27"/>
      <c r="E48" s="20"/>
      <c r="F48" s="159">
        <f>IF('1. VSEBINA_SADRŽAJ'!$E$37='1. VSEBINA_SADRŽAJ'!$H$28,($D48*E48),($D48*E48)/'1. VSEBINA_SADRŽAJ'!$B$41)</f>
        <v>0</v>
      </c>
      <c r="G48" s="20"/>
      <c r="H48" s="159">
        <f>IF('1. VSEBINA_SADRŽAJ'!$E$37='1. VSEBINA_SADRŽAJ'!$H$28,($D48*G48),($D48*G48)/'1. VSEBINA_SADRŽAJ'!$B$41)</f>
        <v>0</v>
      </c>
      <c r="I48" s="20"/>
      <c r="J48" s="159">
        <f>IF('1. VSEBINA_SADRŽAJ'!$E$37='1. VSEBINA_SADRŽAJ'!$H$28,($D48*I48),($D48*I48)/'1. VSEBINA_SADRŽAJ'!$B$41)</f>
        <v>0</v>
      </c>
      <c r="K48" s="20"/>
      <c r="L48" s="159">
        <f>IF('1. VSEBINA_SADRŽAJ'!$E$37='1. VSEBINA_SADRŽAJ'!$H$28,($D48*K48),($D48*K48)/'1. VSEBINA_SADRŽAJ'!$B$41)</f>
        <v>0</v>
      </c>
      <c r="M48" s="20"/>
      <c r="N48" s="159">
        <f>IF('1. VSEBINA_SADRŽAJ'!$E$37='1. VSEBINA_SADRŽAJ'!$H$28,($D48*M48),($D48*M48)/'1. VSEBINA_SADRŽAJ'!$B$41)</f>
        <v>0</v>
      </c>
      <c r="O48" s="20"/>
      <c r="P48" s="159">
        <f>IF('1. VSEBINA_SADRŽAJ'!$E$37='1. VSEBINA_SADRŽAJ'!$H$28,($D48*O48),($D48*O48)/'1. VSEBINA_SADRŽAJ'!$B$41)</f>
        <v>0</v>
      </c>
      <c r="Q48" s="20"/>
      <c r="R48" s="159">
        <f>IF('1. VSEBINA_SADRŽAJ'!$E$37='1. VSEBINA_SADRŽAJ'!$H$28,($D48*Q48),($D48*Q48)/'1. VSEBINA_SADRŽAJ'!$B$41)</f>
        <v>0</v>
      </c>
      <c r="S48" s="20"/>
      <c r="T48" s="159">
        <f>IF('1. VSEBINA_SADRŽAJ'!$E$37='1. VSEBINA_SADRŽAJ'!$H$28,($D48*S48),($D48*S48)/'1. VSEBINA_SADRŽAJ'!$B$41)</f>
        <v>0</v>
      </c>
      <c r="U48" s="160">
        <f t="shared" si="8"/>
        <v>0</v>
      </c>
      <c r="V48" s="4"/>
      <c r="X48" s="301" t="str">
        <f t="shared" si="0"/>
        <v>.</v>
      </c>
      <c r="AK48" s="302">
        <f t="shared" si="1"/>
        <v>0</v>
      </c>
      <c r="AL48" s="302">
        <f t="shared" si="1"/>
        <v>0</v>
      </c>
      <c r="AM48" s="302">
        <f t="shared" si="2"/>
        <v>0</v>
      </c>
      <c r="AN48" s="302">
        <f t="shared" si="3"/>
        <v>1</v>
      </c>
      <c r="AO48" s="302">
        <f t="shared" si="4"/>
        <v>0</v>
      </c>
      <c r="AP48" s="302">
        <f t="shared" si="5"/>
        <v>1</v>
      </c>
    </row>
    <row r="49" spans="1:42" ht="15">
      <c r="A49" s="356"/>
      <c r="B49" s="18"/>
      <c r="C49" s="18"/>
      <c r="D49" s="27"/>
      <c r="E49" s="20"/>
      <c r="F49" s="165">
        <f>IF('1. VSEBINA_SADRŽAJ'!$E$37='1. VSEBINA_SADRŽAJ'!$H$28,($D49*E49),($D49*E49)/'1. VSEBINA_SADRŽAJ'!$B$41)</f>
        <v>0</v>
      </c>
      <c r="G49" s="20"/>
      <c r="H49" s="165">
        <f>IF('1. VSEBINA_SADRŽAJ'!$E$37='1. VSEBINA_SADRŽAJ'!$H$28,($D49*G49),($D49*G49)/'1. VSEBINA_SADRŽAJ'!$B$41)</f>
        <v>0</v>
      </c>
      <c r="I49" s="20"/>
      <c r="J49" s="165">
        <f>IF('1. VSEBINA_SADRŽAJ'!$E$37='1. VSEBINA_SADRŽAJ'!$H$28,($D49*I49),($D49*I49)/'1. VSEBINA_SADRŽAJ'!$B$41)</f>
        <v>0</v>
      </c>
      <c r="K49" s="20"/>
      <c r="L49" s="165">
        <f>IF('1. VSEBINA_SADRŽAJ'!$E$37='1. VSEBINA_SADRŽAJ'!$H$28,($D49*K49),($D49*K49)/'1. VSEBINA_SADRŽAJ'!$B$41)</f>
        <v>0</v>
      </c>
      <c r="M49" s="20"/>
      <c r="N49" s="165">
        <f>IF('1. VSEBINA_SADRŽAJ'!$E$37='1. VSEBINA_SADRŽAJ'!$H$28,($D49*M49),($D49*M49)/'1. VSEBINA_SADRŽAJ'!$B$41)</f>
        <v>0</v>
      </c>
      <c r="O49" s="20"/>
      <c r="P49" s="165">
        <f>IF('1. VSEBINA_SADRŽAJ'!$E$37='1. VSEBINA_SADRŽAJ'!$H$28,($D49*O49),($D49*O49)/'1. VSEBINA_SADRŽAJ'!$B$41)</f>
        <v>0</v>
      </c>
      <c r="Q49" s="20"/>
      <c r="R49" s="165">
        <f>IF('1. VSEBINA_SADRŽAJ'!$E$37='1. VSEBINA_SADRŽAJ'!$H$28,($D49*Q49),($D49*Q49)/'1. VSEBINA_SADRŽAJ'!$B$41)</f>
        <v>0</v>
      </c>
      <c r="S49" s="20"/>
      <c r="T49" s="165">
        <f>IF('1. VSEBINA_SADRŽAJ'!$E$37='1. VSEBINA_SADRŽAJ'!$H$28,($D49*S49),($D49*S49)/'1. VSEBINA_SADRŽAJ'!$B$41)</f>
        <v>0</v>
      </c>
      <c r="U49" s="166">
        <f t="shared" si="8"/>
        <v>0</v>
      </c>
      <c r="V49" s="4"/>
      <c r="X49" s="301" t="str">
        <f t="shared" si="0"/>
        <v>.</v>
      </c>
      <c r="Y49" s="153">
        <f>SUM(U47:U49)</f>
        <v>0</v>
      </c>
      <c r="AK49" s="302">
        <f t="shared" si="1"/>
        <v>0</v>
      </c>
      <c r="AL49" s="302">
        <f t="shared" si="1"/>
        <v>0</v>
      </c>
      <c r="AM49" s="302">
        <f t="shared" si="2"/>
        <v>0</v>
      </c>
      <c r="AN49" s="302">
        <f t="shared" si="3"/>
        <v>1</v>
      </c>
      <c r="AO49" s="302">
        <f t="shared" si="4"/>
        <v>0</v>
      </c>
      <c r="AP49" s="302">
        <f t="shared" si="5"/>
        <v>1</v>
      </c>
    </row>
    <row r="50" spans="1:42" ht="29.25">
      <c r="A50" s="354" t="str">
        <f>'1. VSEBINA_SADRŽAJ'!B38</f>
        <v>P11 - </v>
      </c>
      <c r="B50" s="276" t="s">
        <v>154</v>
      </c>
      <c r="C50" s="15"/>
      <c r="D50" s="28"/>
      <c r="E50" s="17"/>
      <c r="F50" s="156">
        <f>IF('1. VSEBINA_SADRŽAJ'!$E$38='1. VSEBINA_SADRŽAJ'!$H$28,($D50*E50),($D50*E50)/'1. VSEBINA_SADRŽAJ'!$B$41)</f>
        <v>0</v>
      </c>
      <c r="G50" s="17"/>
      <c r="H50" s="156">
        <f>IF('1. VSEBINA_SADRŽAJ'!$E$38='1. VSEBINA_SADRŽAJ'!$H$28,($D50*G50),($D50*G50)/'1. VSEBINA_SADRŽAJ'!$B$41)</f>
        <v>0</v>
      </c>
      <c r="I50" s="17"/>
      <c r="J50" s="156">
        <f>IF('1. VSEBINA_SADRŽAJ'!$E$38='1. VSEBINA_SADRŽAJ'!$H$28,($D50*I50),($D50*I50)/'1. VSEBINA_SADRŽAJ'!$B$41)</f>
        <v>0</v>
      </c>
      <c r="K50" s="17"/>
      <c r="L50" s="156">
        <f>IF('1. VSEBINA_SADRŽAJ'!$E$38='1. VSEBINA_SADRŽAJ'!$H$28,($D50*K50),($D50*K50)/'1. VSEBINA_SADRŽAJ'!$B$41)</f>
        <v>0</v>
      </c>
      <c r="M50" s="17"/>
      <c r="N50" s="156">
        <f>IF('1. VSEBINA_SADRŽAJ'!$E$38='1. VSEBINA_SADRŽAJ'!$H$28,($D50*M50),($D50*M50)/'1. VSEBINA_SADRŽAJ'!$B$41)</f>
        <v>0</v>
      </c>
      <c r="O50" s="17"/>
      <c r="P50" s="156">
        <f>IF('1. VSEBINA_SADRŽAJ'!$E$38='1. VSEBINA_SADRŽAJ'!$H$28,($D50*O50),($D50*O50)/'1. VSEBINA_SADRŽAJ'!$B$41)</f>
        <v>0</v>
      </c>
      <c r="Q50" s="17"/>
      <c r="R50" s="156">
        <f>IF('1. VSEBINA_SADRŽAJ'!$E$38='1. VSEBINA_SADRŽAJ'!$H$28,($D50*Q50),($D50*Q50)/'1. VSEBINA_SADRŽAJ'!$B$41)</f>
        <v>0</v>
      </c>
      <c r="S50" s="17"/>
      <c r="T50" s="156">
        <f>IF('1. VSEBINA_SADRŽAJ'!$E$38='1. VSEBINA_SADRŽAJ'!$H$28,($D50*S50),($D50*S50)/'1. VSEBINA_SADRŽAJ'!$B$41)</f>
        <v>0</v>
      </c>
      <c r="U50" s="157">
        <f t="shared" si="8"/>
        <v>0</v>
      </c>
      <c r="V50" s="4"/>
      <c r="X50" s="301" t="str">
        <f t="shared" si="0"/>
        <v>.</v>
      </c>
      <c r="AK50" s="302">
        <f t="shared" si="1"/>
        <v>0</v>
      </c>
      <c r="AL50" s="302">
        <f t="shared" si="1"/>
        <v>0</v>
      </c>
      <c r="AM50" s="302">
        <f t="shared" si="2"/>
        <v>0</v>
      </c>
      <c r="AN50" s="302">
        <f t="shared" si="3"/>
        <v>1</v>
      </c>
      <c r="AO50" s="302">
        <f t="shared" si="4"/>
        <v>0</v>
      </c>
      <c r="AP50" s="302">
        <f t="shared" si="5"/>
        <v>1</v>
      </c>
    </row>
    <row r="51" spans="1:42" ht="15">
      <c r="A51" s="389"/>
      <c r="B51" s="18"/>
      <c r="C51" s="18"/>
      <c r="D51" s="27"/>
      <c r="E51" s="20"/>
      <c r="F51" s="159">
        <f>IF('1. VSEBINA_SADRŽAJ'!$E$38='1. VSEBINA_SADRŽAJ'!$H$28,($D51*E51),($D51*E51)/'1. VSEBINA_SADRŽAJ'!$B$41)</f>
        <v>0</v>
      </c>
      <c r="G51" s="20"/>
      <c r="H51" s="159">
        <f>IF('1. VSEBINA_SADRŽAJ'!$E$38='1. VSEBINA_SADRŽAJ'!$H$28,($D51*G51),($D51*G51)/'1. VSEBINA_SADRŽAJ'!$B$41)</f>
        <v>0</v>
      </c>
      <c r="I51" s="20"/>
      <c r="J51" s="159">
        <f>IF('1. VSEBINA_SADRŽAJ'!$E$38='1. VSEBINA_SADRŽAJ'!$H$28,($D51*I51),($D51*I51)/'1. VSEBINA_SADRŽAJ'!$B$41)</f>
        <v>0</v>
      </c>
      <c r="K51" s="20"/>
      <c r="L51" s="159">
        <f>IF('1. VSEBINA_SADRŽAJ'!$E$38='1. VSEBINA_SADRŽAJ'!$H$28,($D51*K51),($D51*K51)/'1. VSEBINA_SADRŽAJ'!$B$41)</f>
        <v>0</v>
      </c>
      <c r="M51" s="20"/>
      <c r="N51" s="159">
        <f>IF('1. VSEBINA_SADRŽAJ'!$E$38='1. VSEBINA_SADRŽAJ'!$H$28,($D51*M51),($D51*M51)/'1. VSEBINA_SADRŽAJ'!$B$41)</f>
        <v>0</v>
      </c>
      <c r="O51" s="20"/>
      <c r="P51" s="159">
        <f>IF('1. VSEBINA_SADRŽAJ'!$E$38='1. VSEBINA_SADRŽAJ'!$H$28,($D51*O51),($D51*O51)/'1. VSEBINA_SADRŽAJ'!$B$41)</f>
        <v>0</v>
      </c>
      <c r="Q51" s="20"/>
      <c r="R51" s="159">
        <f>IF('1. VSEBINA_SADRŽAJ'!$E$38='1. VSEBINA_SADRŽAJ'!$H$28,($D51*Q51),($D51*Q51)/'1. VSEBINA_SADRŽAJ'!$B$41)</f>
        <v>0</v>
      </c>
      <c r="S51" s="20"/>
      <c r="T51" s="159">
        <f>IF('1. VSEBINA_SADRŽAJ'!$E$38='1. VSEBINA_SADRŽAJ'!$H$28,($D51*S51),($D51*S51)/'1. VSEBINA_SADRŽAJ'!$B$41)</f>
        <v>0</v>
      </c>
      <c r="U51" s="160">
        <f t="shared" si="8"/>
        <v>0</v>
      </c>
      <c r="V51" s="4"/>
      <c r="X51" s="301" t="str">
        <f t="shared" si="0"/>
        <v>.</v>
      </c>
      <c r="AK51" s="302">
        <f t="shared" si="1"/>
        <v>0</v>
      </c>
      <c r="AL51" s="302">
        <f t="shared" si="1"/>
        <v>0</v>
      </c>
      <c r="AM51" s="302">
        <f t="shared" si="2"/>
        <v>0</v>
      </c>
      <c r="AN51" s="302">
        <f t="shared" si="3"/>
        <v>1</v>
      </c>
      <c r="AO51" s="302">
        <f t="shared" si="4"/>
        <v>0</v>
      </c>
      <c r="AP51" s="302">
        <f t="shared" si="5"/>
        <v>1</v>
      </c>
    </row>
    <row r="52" spans="1:42" ht="15">
      <c r="A52" s="356"/>
      <c r="B52" s="21"/>
      <c r="C52" s="21"/>
      <c r="D52" s="29"/>
      <c r="E52" s="23"/>
      <c r="F52" s="161">
        <f>IF('1. VSEBINA_SADRŽAJ'!$E$38='1. VSEBINA_SADRŽAJ'!$H$28,($D52*E52),($D52*E52)/'1. VSEBINA_SADRŽAJ'!$B$41)</f>
        <v>0</v>
      </c>
      <c r="G52" s="23"/>
      <c r="H52" s="161">
        <f>IF('1. VSEBINA_SADRŽAJ'!$E$38='1. VSEBINA_SADRŽAJ'!$H$28,($D52*G52),($D52*G52)/'1. VSEBINA_SADRŽAJ'!$B$41)</f>
        <v>0</v>
      </c>
      <c r="I52" s="23"/>
      <c r="J52" s="161">
        <f>IF('1. VSEBINA_SADRŽAJ'!$E$38='1. VSEBINA_SADRŽAJ'!$H$28,($D52*I52),($D52*I52)/'1. VSEBINA_SADRŽAJ'!$B$41)</f>
        <v>0</v>
      </c>
      <c r="K52" s="23"/>
      <c r="L52" s="161">
        <f>IF('1. VSEBINA_SADRŽAJ'!$E$38='1. VSEBINA_SADRŽAJ'!$H$28,($D52*K52),($D52*K52)/'1. VSEBINA_SADRŽAJ'!$B$41)</f>
        <v>0</v>
      </c>
      <c r="M52" s="23"/>
      <c r="N52" s="161">
        <f>IF('1. VSEBINA_SADRŽAJ'!$E$38='1. VSEBINA_SADRŽAJ'!$H$28,($D52*M52),($D52*M52)/'1. VSEBINA_SADRŽAJ'!$B$41)</f>
        <v>0</v>
      </c>
      <c r="O52" s="23"/>
      <c r="P52" s="161">
        <f>IF('1. VSEBINA_SADRŽAJ'!$E$38='1. VSEBINA_SADRŽAJ'!$H$28,($D52*O52),($D52*O52)/'1. VSEBINA_SADRŽAJ'!$B$41)</f>
        <v>0</v>
      </c>
      <c r="Q52" s="23"/>
      <c r="R52" s="161">
        <f>IF('1. VSEBINA_SADRŽAJ'!$E$38='1. VSEBINA_SADRŽAJ'!$H$28,($D52*Q52),($D52*Q52)/'1. VSEBINA_SADRŽAJ'!$B$41)</f>
        <v>0</v>
      </c>
      <c r="S52" s="23"/>
      <c r="T52" s="161">
        <f>IF('1. VSEBINA_SADRŽAJ'!$E$38='1. VSEBINA_SADRŽAJ'!$H$28,($D52*S52),($D52*S52)/'1. VSEBINA_SADRŽAJ'!$B$41)</f>
        <v>0</v>
      </c>
      <c r="U52" s="162">
        <f t="shared" si="8"/>
        <v>0</v>
      </c>
      <c r="V52" s="4"/>
      <c r="X52" s="301" t="str">
        <f t="shared" si="0"/>
        <v>.</v>
      </c>
      <c r="Y52" s="153">
        <f>SUM(U50:U52)</f>
        <v>0</v>
      </c>
      <c r="AK52" s="302">
        <f t="shared" si="1"/>
        <v>0</v>
      </c>
      <c r="AL52" s="302">
        <f t="shared" si="1"/>
        <v>0</v>
      </c>
      <c r="AM52" s="302">
        <f t="shared" si="2"/>
        <v>0</v>
      </c>
      <c r="AN52" s="302">
        <f t="shared" si="3"/>
        <v>1</v>
      </c>
      <c r="AO52" s="302">
        <f t="shared" si="4"/>
        <v>0</v>
      </c>
      <c r="AP52" s="302">
        <f t="shared" si="5"/>
        <v>1</v>
      </c>
    </row>
    <row r="53" spans="1:42" ht="29.25">
      <c r="A53" s="355" t="str">
        <f>'1. VSEBINA_SADRŽAJ'!B39</f>
        <v>P12 -</v>
      </c>
      <c r="B53" s="275" t="s">
        <v>154</v>
      </c>
      <c r="C53" s="18"/>
      <c r="D53" s="27"/>
      <c r="E53" s="20"/>
      <c r="F53" s="163">
        <f>IF('1. VSEBINA_SADRŽAJ'!$E$39='1. VSEBINA_SADRŽAJ'!$H$28,($D53*E53),($D53*E53)/'1. VSEBINA_SADRŽAJ'!$B$41)</f>
        <v>0</v>
      </c>
      <c r="G53" s="20"/>
      <c r="H53" s="163">
        <f>IF('1. VSEBINA_SADRŽAJ'!$E$39='1. VSEBINA_SADRŽAJ'!$H$28,($D53*G53),($D53*G53)/'1. VSEBINA_SADRŽAJ'!$B$41)</f>
        <v>0</v>
      </c>
      <c r="I53" s="20"/>
      <c r="J53" s="163">
        <f>IF('1. VSEBINA_SADRŽAJ'!$E$39='1. VSEBINA_SADRŽAJ'!$H$28,($D53*I53),($D53*I53)/'1. VSEBINA_SADRŽAJ'!$B$41)</f>
        <v>0</v>
      </c>
      <c r="K53" s="20"/>
      <c r="L53" s="163">
        <f>IF('1. VSEBINA_SADRŽAJ'!$E$39='1. VSEBINA_SADRŽAJ'!$H$28,($D53*K53),($D53*K53)/'1. VSEBINA_SADRŽAJ'!$B$41)</f>
        <v>0</v>
      </c>
      <c r="M53" s="20"/>
      <c r="N53" s="163">
        <f>IF('1. VSEBINA_SADRŽAJ'!$E$39='1. VSEBINA_SADRŽAJ'!$H$28,($D53*M53),($D53*M53)/'1. VSEBINA_SADRŽAJ'!$B$41)</f>
        <v>0</v>
      </c>
      <c r="O53" s="20"/>
      <c r="P53" s="163">
        <f>IF('1. VSEBINA_SADRŽAJ'!$E$39='1. VSEBINA_SADRŽAJ'!$H$28,($D53*O53),($D53*O53)/'1. VSEBINA_SADRŽAJ'!$B$41)</f>
        <v>0</v>
      </c>
      <c r="Q53" s="20"/>
      <c r="R53" s="163">
        <f>IF('1. VSEBINA_SADRŽAJ'!$E$39='1. VSEBINA_SADRŽAJ'!$H$28,($D53*Q53),($D53*Q53)/'1. VSEBINA_SADRŽAJ'!$B$41)</f>
        <v>0</v>
      </c>
      <c r="S53" s="20"/>
      <c r="T53" s="163">
        <f>IF('1. VSEBINA_SADRŽAJ'!$E$39='1. VSEBINA_SADRŽAJ'!$H$28,($D53*S53),($D53*S53)/'1. VSEBINA_SADRŽAJ'!$B$41)</f>
        <v>0</v>
      </c>
      <c r="U53" s="167">
        <f t="shared" si="8"/>
        <v>0</v>
      </c>
      <c r="V53" s="4"/>
      <c r="X53" s="301" t="str">
        <f t="shared" si="0"/>
        <v>.</v>
      </c>
      <c r="AK53" s="302">
        <f t="shared" si="1"/>
        <v>0</v>
      </c>
      <c r="AL53" s="302">
        <f t="shared" si="1"/>
        <v>0</v>
      </c>
      <c r="AM53" s="302">
        <f t="shared" si="2"/>
        <v>0</v>
      </c>
      <c r="AN53" s="302">
        <f t="shared" si="3"/>
        <v>1</v>
      </c>
      <c r="AO53" s="302">
        <f t="shared" si="4"/>
        <v>0</v>
      </c>
      <c r="AP53" s="302">
        <f t="shared" si="5"/>
        <v>1</v>
      </c>
    </row>
    <row r="54" spans="1:42" ht="15">
      <c r="A54" s="387"/>
      <c r="B54" s="18"/>
      <c r="C54" s="18"/>
      <c r="D54" s="27"/>
      <c r="E54" s="20"/>
      <c r="F54" s="159">
        <f>IF('1. VSEBINA_SADRŽAJ'!$E$39='1. VSEBINA_SADRŽAJ'!$H$28,($D54*E54),($D54*E54)/'1. VSEBINA_SADRŽAJ'!$B$41)</f>
        <v>0</v>
      </c>
      <c r="G54" s="20"/>
      <c r="H54" s="159">
        <f>IF('1. VSEBINA_SADRŽAJ'!$E$39='1. VSEBINA_SADRŽAJ'!$H$28,($D54*G54),($D54*G54)/'1. VSEBINA_SADRŽAJ'!$B$41)</f>
        <v>0</v>
      </c>
      <c r="I54" s="20"/>
      <c r="J54" s="159">
        <f>IF('1. VSEBINA_SADRŽAJ'!$E$39='1. VSEBINA_SADRŽAJ'!$H$28,($D54*I54),($D54*I54)/'1. VSEBINA_SADRŽAJ'!$B$41)</f>
        <v>0</v>
      </c>
      <c r="K54" s="20"/>
      <c r="L54" s="159">
        <f>IF('1. VSEBINA_SADRŽAJ'!$E$39='1. VSEBINA_SADRŽAJ'!$H$28,($D54*K54),($D54*K54)/'1. VSEBINA_SADRŽAJ'!$B$41)</f>
        <v>0</v>
      </c>
      <c r="M54" s="20"/>
      <c r="N54" s="159">
        <f>IF('1. VSEBINA_SADRŽAJ'!$E$39='1. VSEBINA_SADRŽAJ'!$H$28,($D54*M54),($D54*M54)/'1. VSEBINA_SADRŽAJ'!$B$41)</f>
        <v>0</v>
      </c>
      <c r="O54" s="20"/>
      <c r="P54" s="159">
        <f>IF('1. VSEBINA_SADRŽAJ'!$E$39='1. VSEBINA_SADRŽAJ'!$H$28,($D54*O54),($D54*O54)/'1. VSEBINA_SADRŽAJ'!$B$41)</f>
        <v>0</v>
      </c>
      <c r="Q54" s="20"/>
      <c r="R54" s="159">
        <f>IF('1. VSEBINA_SADRŽAJ'!$E$39='1. VSEBINA_SADRŽAJ'!$H$28,($D54*Q54),($D54*Q54)/'1. VSEBINA_SADRŽAJ'!$B$41)</f>
        <v>0</v>
      </c>
      <c r="S54" s="20"/>
      <c r="T54" s="159">
        <f>IF('1. VSEBINA_SADRŽAJ'!$E$39='1. VSEBINA_SADRŽAJ'!$H$28,($D54*S54),($D54*S54)/'1. VSEBINA_SADRŽAJ'!$B$41)</f>
        <v>0</v>
      </c>
      <c r="U54" s="168">
        <f t="shared" si="8"/>
        <v>0</v>
      </c>
      <c r="V54" s="4"/>
      <c r="X54" s="301" t="str">
        <f t="shared" si="0"/>
        <v>.</v>
      </c>
      <c r="AK54" s="302">
        <f t="shared" si="1"/>
        <v>0</v>
      </c>
      <c r="AL54" s="302">
        <f t="shared" si="1"/>
        <v>0</v>
      </c>
      <c r="AM54" s="302">
        <f t="shared" si="2"/>
        <v>0</v>
      </c>
      <c r="AN54" s="302">
        <f t="shared" si="3"/>
        <v>1</v>
      </c>
      <c r="AO54" s="302">
        <f t="shared" si="4"/>
        <v>0</v>
      </c>
      <c r="AP54" s="302">
        <f t="shared" si="5"/>
        <v>1</v>
      </c>
    </row>
    <row r="55" spans="1:42" ht="15">
      <c r="A55" s="390"/>
      <c r="B55" s="21"/>
      <c r="C55" s="21"/>
      <c r="D55" s="29"/>
      <c r="E55" s="23"/>
      <c r="F55" s="161">
        <f>IF('1. VSEBINA_SADRŽAJ'!$E$39='1. VSEBINA_SADRŽAJ'!$H$28,($D55*E55),($D55*E55)/'1. VSEBINA_SADRŽAJ'!$B$41)</f>
        <v>0</v>
      </c>
      <c r="G55" s="23"/>
      <c r="H55" s="161">
        <f>IF('1. VSEBINA_SADRŽAJ'!$E$39='1. VSEBINA_SADRŽAJ'!$H$28,($D55*G55),($D55*G55)/'1. VSEBINA_SADRŽAJ'!$B$41)</f>
        <v>0</v>
      </c>
      <c r="I55" s="23"/>
      <c r="J55" s="161">
        <f>IF('1. VSEBINA_SADRŽAJ'!$E$39='1. VSEBINA_SADRŽAJ'!$H$28,($D55*I55),($D55*I55)/'1. VSEBINA_SADRŽAJ'!$B$41)</f>
        <v>0</v>
      </c>
      <c r="K55" s="23"/>
      <c r="L55" s="161">
        <f>IF('1. VSEBINA_SADRŽAJ'!$E$39='1. VSEBINA_SADRŽAJ'!$H$28,($D55*K55),($D55*K55)/'1. VSEBINA_SADRŽAJ'!$B$41)</f>
        <v>0</v>
      </c>
      <c r="M55" s="23"/>
      <c r="N55" s="161">
        <f>IF('1. VSEBINA_SADRŽAJ'!$E$39='1. VSEBINA_SADRŽAJ'!$H$28,($D55*M55),($D55*M55)/'1. VSEBINA_SADRŽAJ'!$B$41)</f>
        <v>0</v>
      </c>
      <c r="O55" s="23"/>
      <c r="P55" s="161">
        <f>IF('1. VSEBINA_SADRŽAJ'!$E$39='1. VSEBINA_SADRŽAJ'!$H$28,($D55*O55),($D55*O55)/'1. VSEBINA_SADRŽAJ'!$B$41)</f>
        <v>0</v>
      </c>
      <c r="Q55" s="23"/>
      <c r="R55" s="161">
        <f>IF('1. VSEBINA_SADRŽAJ'!$E$39='1. VSEBINA_SADRŽAJ'!$H$28,($D55*Q55),($D55*Q55)/'1. VSEBINA_SADRŽAJ'!$B$41)</f>
        <v>0</v>
      </c>
      <c r="S55" s="23"/>
      <c r="T55" s="161">
        <f>IF('1. VSEBINA_SADRŽAJ'!$E$39='1. VSEBINA_SADRŽAJ'!$H$28,($D55*S55),($D55*S55)/'1. VSEBINA_SADRŽAJ'!$B$41)</f>
        <v>0</v>
      </c>
      <c r="U55" s="169">
        <f t="shared" si="8"/>
        <v>0</v>
      </c>
      <c r="V55" s="4"/>
      <c r="X55" s="301" t="str">
        <f t="shared" si="0"/>
        <v>.</v>
      </c>
      <c r="Y55" s="153">
        <f>SUM(U53:U55)</f>
        <v>0</v>
      </c>
      <c r="AK55" s="302">
        <f t="shared" si="1"/>
        <v>0</v>
      </c>
      <c r="AL55" s="302">
        <f t="shared" si="1"/>
        <v>0</v>
      </c>
      <c r="AM55" s="302">
        <f>IF(E55+G55+I55+K55+M55+O55+Q55+S55=0,0,1)</f>
        <v>0</v>
      </c>
      <c r="AN55" s="302">
        <f>IF(AK55+AL55+AM55=0,1,0)</f>
        <v>1</v>
      </c>
      <c r="AO55" s="302">
        <f>IF(AK55+AL55+AM55=3,1,0)</f>
        <v>0</v>
      </c>
      <c r="AP55" s="302">
        <f>AN55+AO55</f>
        <v>1</v>
      </c>
    </row>
    <row r="56" spans="1:25" s="7" customFormat="1" ht="15">
      <c r="A56" s="170" t="s">
        <v>156</v>
      </c>
      <c r="B56" s="170"/>
      <c r="C56" s="170"/>
      <c r="D56" s="171"/>
      <c r="E56" s="172"/>
      <c r="F56" s="173">
        <f>SUM(F19:F37)</f>
        <v>0</v>
      </c>
      <c r="G56" s="172"/>
      <c r="H56" s="173">
        <f aca="true" t="shared" si="9" ref="H56:U56">SUM(H19:H37)</f>
        <v>0</v>
      </c>
      <c r="I56" s="172"/>
      <c r="J56" s="173">
        <f t="shared" si="9"/>
        <v>0</v>
      </c>
      <c r="K56" s="172"/>
      <c r="L56" s="173">
        <f t="shared" si="9"/>
        <v>0</v>
      </c>
      <c r="M56" s="172"/>
      <c r="N56" s="173">
        <f t="shared" si="9"/>
        <v>0</v>
      </c>
      <c r="O56" s="172"/>
      <c r="P56" s="173">
        <f t="shared" si="9"/>
        <v>0</v>
      </c>
      <c r="Q56" s="172"/>
      <c r="R56" s="173">
        <f t="shared" si="9"/>
        <v>0</v>
      </c>
      <c r="S56" s="172"/>
      <c r="T56" s="173">
        <f t="shared" si="9"/>
        <v>0</v>
      </c>
      <c r="U56" s="164">
        <f t="shared" si="9"/>
        <v>0</v>
      </c>
      <c r="X56" s="301"/>
      <c r="Y56" s="153">
        <f>SUM(Y19:Y37)</f>
        <v>0</v>
      </c>
    </row>
    <row r="58" spans="1:6" ht="36.75" customHeight="1">
      <c r="A58" s="325" t="s">
        <v>138</v>
      </c>
      <c r="B58" s="373"/>
      <c r="C58" s="373"/>
      <c r="D58" s="373"/>
      <c r="F58" s="158"/>
    </row>
    <row r="60" spans="1:23" s="110" customFormat="1" ht="14.25" customHeight="1">
      <c r="A60" s="341" t="s">
        <v>157</v>
      </c>
      <c r="B60" s="342"/>
      <c r="C60" s="398" t="s">
        <v>158</v>
      </c>
      <c r="D60" s="399"/>
      <c r="E60" s="393" t="s">
        <v>65</v>
      </c>
      <c r="F60" s="394"/>
      <c r="G60" s="352">
        <v>2009</v>
      </c>
      <c r="H60" s="353"/>
      <c r="I60" s="352">
        <v>2010</v>
      </c>
      <c r="J60" s="353"/>
      <c r="K60" s="352">
        <v>2011</v>
      </c>
      <c r="L60" s="353"/>
      <c r="M60" s="352">
        <v>2012</v>
      </c>
      <c r="N60" s="353"/>
      <c r="O60" s="352">
        <v>2013</v>
      </c>
      <c r="P60" s="353"/>
      <c r="Q60" s="352">
        <v>2014</v>
      </c>
      <c r="R60" s="353"/>
      <c r="S60" s="352">
        <v>2015</v>
      </c>
      <c r="T60" s="353"/>
      <c r="U60" s="396" t="s">
        <v>149</v>
      </c>
      <c r="V60" s="351" t="s">
        <v>160</v>
      </c>
      <c r="W60" s="174"/>
    </row>
    <row r="61" spans="1:23" s="110" customFormat="1" ht="63" customHeight="1">
      <c r="A61" s="343"/>
      <c r="B61" s="344"/>
      <c r="C61" s="343"/>
      <c r="D61" s="400"/>
      <c r="E61" s="175" t="s">
        <v>159</v>
      </c>
      <c r="F61" s="271" t="s">
        <v>146</v>
      </c>
      <c r="G61" s="175" t="s">
        <v>159</v>
      </c>
      <c r="H61" s="271" t="s">
        <v>146</v>
      </c>
      <c r="I61" s="175" t="s">
        <v>159</v>
      </c>
      <c r="J61" s="271" t="s">
        <v>146</v>
      </c>
      <c r="K61" s="175" t="s">
        <v>159</v>
      </c>
      <c r="L61" s="271" t="s">
        <v>146</v>
      </c>
      <c r="M61" s="175" t="s">
        <v>159</v>
      </c>
      <c r="N61" s="271" t="s">
        <v>146</v>
      </c>
      <c r="O61" s="175" t="s">
        <v>159</v>
      </c>
      <c r="P61" s="271" t="s">
        <v>146</v>
      </c>
      <c r="Q61" s="175" t="s">
        <v>159</v>
      </c>
      <c r="R61" s="271" t="s">
        <v>146</v>
      </c>
      <c r="S61" s="175" t="s">
        <v>159</v>
      </c>
      <c r="T61" s="271" t="s">
        <v>146</v>
      </c>
      <c r="U61" s="397"/>
      <c r="V61" s="351"/>
      <c r="W61" s="174"/>
    </row>
    <row r="62" spans="1:44" ht="15">
      <c r="A62" s="345" t="str">
        <f>'1. VSEBINA_SADRŽAJ'!B28</f>
        <v>LP - P1 - </v>
      </c>
      <c r="B62" s="346"/>
      <c r="C62" s="348"/>
      <c r="D62" s="349"/>
      <c r="E62" s="47"/>
      <c r="F62" s="176">
        <f>IF('1. VSEBINA_SADRŽAJ'!$E28='1. VSEBINA_SADRŽAJ'!$H$28,(E62*$C62),(E62*$C62)/'1. VSEBINA_SADRŽAJ'!$B$41)</f>
        <v>0</v>
      </c>
      <c r="G62" s="47"/>
      <c r="H62" s="176">
        <f>IF('1. VSEBINA_SADRŽAJ'!$E28='1. VSEBINA_SADRŽAJ'!$H$28,(G62*$C62),(G62*$C62)/'1. VSEBINA_SADRŽAJ'!$B$41)</f>
        <v>0</v>
      </c>
      <c r="I62" s="47"/>
      <c r="J62" s="176">
        <f>IF('1. VSEBINA_SADRŽAJ'!$E28='1. VSEBINA_SADRŽAJ'!$H$28,(I62*$C62),(I62*$C62)/'1. VSEBINA_SADRŽAJ'!$B$41)</f>
        <v>0</v>
      </c>
      <c r="K62" s="47"/>
      <c r="L62" s="176">
        <f>IF('1. VSEBINA_SADRŽAJ'!$E28='1. VSEBINA_SADRŽAJ'!$H$28,(K62*$C62),(K62*$C62)/'1. VSEBINA_SADRŽAJ'!$B$41)</f>
        <v>0</v>
      </c>
      <c r="M62" s="47"/>
      <c r="N62" s="176">
        <f>IF('1. VSEBINA_SADRŽAJ'!$E28='1. VSEBINA_SADRŽAJ'!$H$28,(M62*$C62),(M62*$C62)/'1. VSEBINA_SADRŽAJ'!$B$41)</f>
        <v>0</v>
      </c>
      <c r="O62" s="47"/>
      <c r="P62" s="176">
        <f>IF('1. VSEBINA_SADRŽAJ'!$E28='1. VSEBINA_SADRŽAJ'!$H$28,(O62*$C62),(O62*$C62)/'1. VSEBINA_SADRŽAJ'!$B$41)</f>
        <v>0</v>
      </c>
      <c r="Q62" s="47"/>
      <c r="R62" s="176">
        <f>IF('1. VSEBINA_SADRŽAJ'!$E28='1. VSEBINA_SADRŽAJ'!$H$28,(Q62*$C62),(Q62*$C62)/'1. VSEBINA_SADRŽAJ'!$B$41)</f>
        <v>0</v>
      </c>
      <c r="S62" s="47"/>
      <c r="T62" s="176">
        <f>IF('1. VSEBINA_SADRŽAJ'!$E28='1. VSEBINA_SADRŽAJ'!$H$28,(S62*$C62),(S62*$C62)/'1. VSEBINA_SADRŽAJ'!$B$41)</f>
        <v>0</v>
      </c>
      <c r="U62" s="177">
        <f aca="true" t="shared" si="10" ref="U62:U67">T62+R62+P62+N62+L62+J62+H62+F62</f>
        <v>0</v>
      </c>
      <c r="V62" s="47"/>
      <c r="W62" s="153"/>
      <c r="X62" s="301" t="str">
        <f aca="true" t="shared" si="11" ref="X62:X73">IF(AR62=1,".","data missing")</f>
        <v>.</v>
      </c>
      <c r="Y62" s="4"/>
      <c r="AM62" s="302">
        <f>IF(C62=AT62,0,1)</f>
        <v>0</v>
      </c>
      <c r="AN62" s="302"/>
      <c r="AO62" s="302">
        <f>IF(G62+I62+K62+M62+O62+Q62+S62+E62=0,0,1)</f>
        <v>0</v>
      </c>
      <c r="AP62" s="302">
        <f>IF(AM62+AO62=0,1,0)</f>
        <v>1</v>
      </c>
      <c r="AQ62" s="302">
        <f>IF(AM62+AO62=2,1,0)</f>
        <v>0</v>
      </c>
      <c r="AR62" s="302">
        <f>AP62+AQ62</f>
        <v>1</v>
      </c>
    </row>
    <row r="63" spans="1:44" ht="15">
      <c r="A63" s="345" t="str">
        <f>'1. VSEBINA_SADRŽAJ'!B29</f>
        <v>P2 -</v>
      </c>
      <c r="B63" s="346"/>
      <c r="C63" s="348"/>
      <c r="D63" s="349"/>
      <c r="E63" s="47"/>
      <c r="F63" s="176">
        <f>IF('1. VSEBINA_SADRŽAJ'!$E29='1. VSEBINA_SADRŽAJ'!$H$28,(E63*$C63),(E63*$C63)/'1. VSEBINA_SADRŽAJ'!$B$41)</f>
        <v>0</v>
      </c>
      <c r="G63" s="47"/>
      <c r="H63" s="176">
        <f>IF('1. VSEBINA_SADRŽAJ'!$E29='1. VSEBINA_SADRŽAJ'!$H$28,(G63*$C63),(G63*$C63)/'1. VSEBINA_SADRŽAJ'!$B$41)</f>
        <v>0</v>
      </c>
      <c r="I63" s="47"/>
      <c r="J63" s="176">
        <f>IF('1. VSEBINA_SADRŽAJ'!$E29='1. VSEBINA_SADRŽAJ'!$H$28,(I63*$C63),(I63*$C63)/'1. VSEBINA_SADRŽAJ'!$B$41)</f>
        <v>0</v>
      </c>
      <c r="K63" s="47"/>
      <c r="L63" s="176">
        <f>IF('1. VSEBINA_SADRŽAJ'!$E29='1. VSEBINA_SADRŽAJ'!$H$28,(K63*$C63),(K63*$C63)/'1. VSEBINA_SADRŽAJ'!$B$41)</f>
        <v>0</v>
      </c>
      <c r="M63" s="47"/>
      <c r="N63" s="176">
        <f>IF('1. VSEBINA_SADRŽAJ'!$E29='1. VSEBINA_SADRŽAJ'!$H$28,(M63*$C63),(M63*$C63)/'1. VSEBINA_SADRŽAJ'!$B$41)</f>
        <v>0</v>
      </c>
      <c r="O63" s="47"/>
      <c r="P63" s="176">
        <f>IF('1. VSEBINA_SADRŽAJ'!$E29='1. VSEBINA_SADRŽAJ'!$H$28,(O63*$C63),(O63*$C63)/'1. VSEBINA_SADRŽAJ'!$B$41)</f>
        <v>0</v>
      </c>
      <c r="Q63" s="47"/>
      <c r="R63" s="176">
        <f>IF('1. VSEBINA_SADRŽAJ'!$E29='1. VSEBINA_SADRŽAJ'!$H$28,(Q63*$C63),(Q63*$C63)/'1. VSEBINA_SADRŽAJ'!$B$41)</f>
        <v>0</v>
      </c>
      <c r="S63" s="47"/>
      <c r="T63" s="176">
        <f>IF('1. VSEBINA_SADRŽAJ'!$E29='1. VSEBINA_SADRŽAJ'!$H$28,(S63*$C63),(S63*$C63)/'1. VSEBINA_SADRŽAJ'!$B$41)</f>
        <v>0</v>
      </c>
      <c r="U63" s="177">
        <f t="shared" si="10"/>
        <v>0</v>
      </c>
      <c r="V63" s="47"/>
      <c r="W63" s="153"/>
      <c r="X63" s="301" t="str">
        <f t="shared" si="11"/>
        <v>.</v>
      </c>
      <c r="Y63" s="4"/>
      <c r="AM63" s="302">
        <f aca="true" t="shared" si="12" ref="AM63:AM74">IF(C63=AT63,0,1)</f>
        <v>0</v>
      </c>
      <c r="AN63" s="302"/>
      <c r="AO63" s="302">
        <f aca="true" t="shared" si="13" ref="AO63:AO74">IF(G63+I63+K63+M63+O63+Q63+S63+E63=0,0,1)</f>
        <v>0</v>
      </c>
      <c r="AP63" s="302">
        <f aca="true" t="shared" si="14" ref="AP63:AP74">IF(AM63+AO63=0,1,0)</f>
        <v>1</v>
      </c>
      <c r="AQ63" s="302">
        <f aca="true" t="shared" si="15" ref="AQ63:AQ74">IF(AM63+AO63=2,1,0)</f>
        <v>0</v>
      </c>
      <c r="AR63" s="302">
        <f aca="true" t="shared" si="16" ref="AR63:AR74">AP63+AQ63</f>
        <v>1</v>
      </c>
    </row>
    <row r="64" spans="1:44" ht="15">
      <c r="A64" s="345" t="str">
        <f>'1. VSEBINA_SADRŽAJ'!B30</f>
        <v>P3 - </v>
      </c>
      <c r="B64" s="346"/>
      <c r="C64" s="348"/>
      <c r="D64" s="349"/>
      <c r="E64" s="47"/>
      <c r="F64" s="176">
        <f>IF('1. VSEBINA_SADRŽAJ'!$E30='1. VSEBINA_SADRŽAJ'!$H$28,(E64*$C64),(E64*$C64)/'1. VSEBINA_SADRŽAJ'!$B$41)</f>
        <v>0</v>
      </c>
      <c r="G64" s="47"/>
      <c r="H64" s="176">
        <f>IF('1. VSEBINA_SADRŽAJ'!$E30='1. VSEBINA_SADRŽAJ'!$H$28,(G64*$C64),(G64*$C64)/'1. VSEBINA_SADRŽAJ'!$B$41)</f>
        <v>0</v>
      </c>
      <c r="I64" s="47"/>
      <c r="J64" s="176">
        <f>IF('1. VSEBINA_SADRŽAJ'!$E30='1. VSEBINA_SADRŽAJ'!$H$28,(I64*$C64),(I64*$C64)/'1. VSEBINA_SADRŽAJ'!$B$41)</f>
        <v>0</v>
      </c>
      <c r="K64" s="47"/>
      <c r="L64" s="176">
        <f>IF('1. VSEBINA_SADRŽAJ'!$E30='1. VSEBINA_SADRŽAJ'!$H$28,(K64*$C64),(K64*$C64)/'1. VSEBINA_SADRŽAJ'!$B$41)</f>
        <v>0</v>
      </c>
      <c r="M64" s="47"/>
      <c r="N64" s="176">
        <f>IF('1. VSEBINA_SADRŽAJ'!$E30='1. VSEBINA_SADRŽAJ'!$H$28,(M64*$C64),(M64*$C64)/'1. VSEBINA_SADRŽAJ'!$B$41)</f>
        <v>0</v>
      </c>
      <c r="O64" s="47"/>
      <c r="P64" s="176">
        <f>IF('1. VSEBINA_SADRŽAJ'!$E30='1. VSEBINA_SADRŽAJ'!$H$28,(O64*$C64),(O64*$C64)/'1. VSEBINA_SADRŽAJ'!$B$41)</f>
        <v>0</v>
      </c>
      <c r="Q64" s="47"/>
      <c r="R64" s="176">
        <f>IF('1. VSEBINA_SADRŽAJ'!$E30='1. VSEBINA_SADRŽAJ'!$H$28,(Q64*$C64),(Q64*$C64)/'1. VSEBINA_SADRŽAJ'!$B$41)</f>
        <v>0</v>
      </c>
      <c r="S64" s="47"/>
      <c r="T64" s="176">
        <f>IF('1. VSEBINA_SADRŽAJ'!$E30='1. VSEBINA_SADRŽAJ'!$H$28,(S64*$C64),(S64*$C64)/'1. VSEBINA_SADRŽAJ'!$B$41)</f>
        <v>0</v>
      </c>
      <c r="U64" s="177">
        <f t="shared" si="10"/>
        <v>0</v>
      </c>
      <c r="V64" s="47"/>
      <c r="W64" s="153"/>
      <c r="X64" s="301" t="str">
        <f t="shared" si="11"/>
        <v>.</v>
      </c>
      <c r="Y64" s="4"/>
      <c r="AM64" s="302">
        <f t="shared" si="12"/>
        <v>0</v>
      </c>
      <c r="AN64" s="302"/>
      <c r="AO64" s="302">
        <f t="shared" si="13"/>
        <v>0</v>
      </c>
      <c r="AP64" s="302">
        <f t="shared" si="14"/>
        <v>1</v>
      </c>
      <c r="AQ64" s="302">
        <f t="shared" si="15"/>
        <v>0</v>
      </c>
      <c r="AR64" s="302">
        <f t="shared" si="16"/>
        <v>1</v>
      </c>
    </row>
    <row r="65" spans="1:44" ht="15">
      <c r="A65" s="345" t="str">
        <f>'1. VSEBINA_SADRŽAJ'!B31</f>
        <v>P4 -</v>
      </c>
      <c r="B65" s="346"/>
      <c r="C65" s="348"/>
      <c r="D65" s="349"/>
      <c r="E65" s="47"/>
      <c r="F65" s="176">
        <f>IF('1. VSEBINA_SADRŽAJ'!$E31='1. VSEBINA_SADRŽAJ'!$H$28,(E65*$C65),(E65*$C65)/'1. VSEBINA_SADRŽAJ'!$B$41)</f>
        <v>0</v>
      </c>
      <c r="G65" s="47"/>
      <c r="H65" s="176">
        <f>IF('1. VSEBINA_SADRŽAJ'!$E31='1. VSEBINA_SADRŽAJ'!$H$28,(G65*$C65),(G65*$C65)/'1. VSEBINA_SADRŽAJ'!$B$41)</f>
        <v>0</v>
      </c>
      <c r="I65" s="47"/>
      <c r="J65" s="176">
        <f>IF('1. VSEBINA_SADRŽAJ'!$E31='1. VSEBINA_SADRŽAJ'!$H$28,(I65*$C65),(I65*$C65)/'1. VSEBINA_SADRŽAJ'!$B$41)</f>
        <v>0</v>
      </c>
      <c r="K65" s="47"/>
      <c r="L65" s="176">
        <f>IF('1. VSEBINA_SADRŽAJ'!$E31='1. VSEBINA_SADRŽAJ'!$H$28,(K65*$C65),(K65*$C65)/'1. VSEBINA_SADRŽAJ'!$B$41)</f>
        <v>0</v>
      </c>
      <c r="M65" s="47"/>
      <c r="N65" s="176">
        <f>IF('1. VSEBINA_SADRŽAJ'!$E31='1. VSEBINA_SADRŽAJ'!$H$28,(M65*$C65),(M65*$C65)/'1. VSEBINA_SADRŽAJ'!$B$41)</f>
        <v>0</v>
      </c>
      <c r="O65" s="47"/>
      <c r="P65" s="176">
        <f>IF('1. VSEBINA_SADRŽAJ'!$E31='1. VSEBINA_SADRŽAJ'!$H$28,(O65*$C65),(O65*$C65)/'1. VSEBINA_SADRŽAJ'!$B$41)</f>
        <v>0</v>
      </c>
      <c r="Q65" s="47"/>
      <c r="R65" s="176">
        <f>IF('1. VSEBINA_SADRŽAJ'!$E31='1. VSEBINA_SADRŽAJ'!$H$28,(Q65*$C65),(Q65*$C65)/'1. VSEBINA_SADRŽAJ'!$B$41)</f>
        <v>0</v>
      </c>
      <c r="S65" s="47"/>
      <c r="T65" s="176">
        <f>IF('1. VSEBINA_SADRŽAJ'!$E31='1. VSEBINA_SADRŽAJ'!$H$28,(S65*$C65),(S65*$C65)/'1. VSEBINA_SADRŽAJ'!$B$41)</f>
        <v>0</v>
      </c>
      <c r="U65" s="177">
        <f t="shared" si="10"/>
        <v>0</v>
      </c>
      <c r="V65" s="47"/>
      <c r="W65" s="153"/>
      <c r="X65" s="301" t="str">
        <f t="shared" si="11"/>
        <v>.</v>
      </c>
      <c r="Y65" s="4"/>
      <c r="AM65" s="302">
        <f t="shared" si="12"/>
        <v>0</v>
      </c>
      <c r="AN65" s="302"/>
      <c r="AO65" s="302">
        <f t="shared" si="13"/>
        <v>0</v>
      </c>
      <c r="AP65" s="302">
        <f t="shared" si="14"/>
        <v>1</v>
      </c>
      <c r="AQ65" s="302">
        <f t="shared" si="15"/>
        <v>0</v>
      </c>
      <c r="AR65" s="302">
        <f t="shared" si="16"/>
        <v>1</v>
      </c>
    </row>
    <row r="66" spans="1:44" ht="15">
      <c r="A66" s="345" t="str">
        <f>'1. VSEBINA_SADRŽAJ'!B32</f>
        <v>P5 -</v>
      </c>
      <c r="B66" s="346"/>
      <c r="C66" s="348"/>
      <c r="D66" s="349"/>
      <c r="E66" s="47"/>
      <c r="F66" s="176">
        <f>IF('1. VSEBINA_SADRŽAJ'!$E32='1. VSEBINA_SADRŽAJ'!$H$28,(E66*$C66),(E66*$C66)/'1. VSEBINA_SADRŽAJ'!$B$41)</f>
        <v>0</v>
      </c>
      <c r="G66" s="47"/>
      <c r="H66" s="176">
        <f>IF('1. VSEBINA_SADRŽAJ'!$E32='1. VSEBINA_SADRŽAJ'!$H$28,(G66*$C66),(G66*$C66)/'1. VSEBINA_SADRŽAJ'!$B$41)</f>
        <v>0</v>
      </c>
      <c r="I66" s="47"/>
      <c r="J66" s="176">
        <f>IF('1. VSEBINA_SADRŽAJ'!$E32='1. VSEBINA_SADRŽAJ'!$H$28,(I66*$C66),(I66*$C66)/'1. VSEBINA_SADRŽAJ'!$B$41)</f>
        <v>0</v>
      </c>
      <c r="K66" s="47"/>
      <c r="L66" s="176">
        <f>IF('1. VSEBINA_SADRŽAJ'!$E32='1. VSEBINA_SADRŽAJ'!$H$28,(K66*$C66),(K66*$C66)/'1. VSEBINA_SADRŽAJ'!$B$41)</f>
        <v>0</v>
      </c>
      <c r="M66" s="47"/>
      <c r="N66" s="176">
        <f>IF('1. VSEBINA_SADRŽAJ'!$E32='1. VSEBINA_SADRŽAJ'!$H$28,(M66*$C66),(M66*$C66)/'1. VSEBINA_SADRŽAJ'!$B$41)</f>
        <v>0</v>
      </c>
      <c r="O66" s="47"/>
      <c r="P66" s="176">
        <f>IF('1. VSEBINA_SADRŽAJ'!$E32='1. VSEBINA_SADRŽAJ'!$H$28,(O66*$C66),(O66*$C66)/'1. VSEBINA_SADRŽAJ'!$B$41)</f>
        <v>0</v>
      </c>
      <c r="Q66" s="47"/>
      <c r="R66" s="176">
        <f>IF('1. VSEBINA_SADRŽAJ'!$E32='1. VSEBINA_SADRŽAJ'!$H$28,(Q66*$C66),(Q66*$C66)/'1. VSEBINA_SADRŽAJ'!$B$41)</f>
        <v>0</v>
      </c>
      <c r="S66" s="47"/>
      <c r="T66" s="176">
        <f>IF('1. VSEBINA_SADRŽAJ'!$E32='1. VSEBINA_SADRŽAJ'!$H$28,(S66*$C66),(S66*$C66)/'1. VSEBINA_SADRŽAJ'!$B$41)</f>
        <v>0</v>
      </c>
      <c r="U66" s="177">
        <f t="shared" si="10"/>
        <v>0</v>
      </c>
      <c r="V66" s="47"/>
      <c r="W66" s="153"/>
      <c r="X66" s="301" t="str">
        <f t="shared" si="11"/>
        <v>.</v>
      </c>
      <c r="Y66" s="4"/>
      <c r="AM66" s="302">
        <f t="shared" si="12"/>
        <v>0</v>
      </c>
      <c r="AN66" s="302"/>
      <c r="AO66" s="302">
        <f t="shared" si="13"/>
        <v>0</v>
      </c>
      <c r="AP66" s="302">
        <f t="shared" si="14"/>
        <v>1</v>
      </c>
      <c r="AQ66" s="302">
        <f t="shared" si="15"/>
        <v>0</v>
      </c>
      <c r="AR66" s="302">
        <f t="shared" si="16"/>
        <v>1</v>
      </c>
    </row>
    <row r="67" spans="1:44" ht="15">
      <c r="A67" s="345" t="str">
        <f>'1. VSEBINA_SADRŽAJ'!B33</f>
        <v>P6 -</v>
      </c>
      <c r="B67" s="346"/>
      <c r="C67" s="348"/>
      <c r="D67" s="349"/>
      <c r="E67" s="47"/>
      <c r="F67" s="176">
        <f>IF('1. VSEBINA_SADRŽAJ'!$E33='1. VSEBINA_SADRŽAJ'!$H$28,(E67*$C67),(E67*$C67)/'1. VSEBINA_SADRŽAJ'!$B$41)</f>
        <v>0</v>
      </c>
      <c r="G67" s="47"/>
      <c r="H67" s="176">
        <f>IF('1. VSEBINA_SADRŽAJ'!$E33='1. VSEBINA_SADRŽAJ'!$H$28,(G67*$C67),(G67*$C67)/'1. VSEBINA_SADRŽAJ'!$B$41)</f>
        <v>0</v>
      </c>
      <c r="I67" s="47"/>
      <c r="J67" s="176">
        <f>IF('1. VSEBINA_SADRŽAJ'!$E33='1. VSEBINA_SADRŽAJ'!$H$28,(I67*$C67),(I67*$C67)/'1. VSEBINA_SADRŽAJ'!$B$41)</f>
        <v>0</v>
      </c>
      <c r="K67" s="47"/>
      <c r="L67" s="176">
        <f>IF('1. VSEBINA_SADRŽAJ'!$E33='1. VSEBINA_SADRŽAJ'!$H$28,(K67*$C67),(K67*$C67)/'1. VSEBINA_SADRŽAJ'!$B$41)</f>
        <v>0</v>
      </c>
      <c r="M67" s="47"/>
      <c r="N67" s="176">
        <f>IF('1. VSEBINA_SADRŽAJ'!$E33='1. VSEBINA_SADRŽAJ'!$H$28,(M67*$C67),(M67*$C67)/'1. VSEBINA_SADRŽAJ'!$B$41)</f>
        <v>0</v>
      </c>
      <c r="O67" s="47"/>
      <c r="P67" s="176">
        <f>IF('1. VSEBINA_SADRŽAJ'!$E33='1. VSEBINA_SADRŽAJ'!$H$28,(O67*$C67),(O67*$C67)/'1. VSEBINA_SADRŽAJ'!$B$41)</f>
        <v>0</v>
      </c>
      <c r="Q67" s="47"/>
      <c r="R67" s="176">
        <f>IF('1. VSEBINA_SADRŽAJ'!$E33='1. VSEBINA_SADRŽAJ'!$H$28,(Q67*$C67),(Q67*$C67)/'1. VSEBINA_SADRŽAJ'!$B$41)</f>
        <v>0</v>
      </c>
      <c r="S67" s="47"/>
      <c r="T67" s="176">
        <f>IF('1. VSEBINA_SADRŽAJ'!$E33='1. VSEBINA_SADRŽAJ'!$H$28,(S67*$C67),(S67*$C67)/'1. VSEBINA_SADRŽAJ'!$B$41)</f>
        <v>0</v>
      </c>
      <c r="U67" s="177">
        <f t="shared" si="10"/>
        <v>0</v>
      </c>
      <c r="V67" s="47"/>
      <c r="W67" s="153"/>
      <c r="X67" s="301" t="str">
        <f t="shared" si="11"/>
        <v>.</v>
      </c>
      <c r="Y67" s="4"/>
      <c r="AM67" s="302">
        <f t="shared" si="12"/>
        <v>0</v>
      </c>
      <c r="AN67" s="302"/>
      <c r="AO67" s="302">
        <f t="shared" si="13"/>
        <v>0</v>
      </c>
      <c r="AP67" s="302">
        <f t="shared" si="14"/>
        <v>1</v>
      </c>
      <c r="AQ67" s="302">
        <f t="shared" si="15"/>
        <v>0</v>
      </c>
      <c r="AR67" s="302">
        <f t="shared" si="16"/>
        <v>1</v>
      </c>
    </row>
    <row r="68" spans="1:44" ht="14.25" customHeight="1">
      <c r="A68" s="345" t="str">
        <f>'1. VSEBINA_SADRŽAJ'!B34</f>
        <v>P7 - </v>
      </c>
      <c r="B68" s="346"/>
      <c r="C68" s="348"/>
      <c r="D68" s="349"/>
      <c r="E68" s="47"/>
      <c r="F68" s="176">
        <f>IF('1. VSEBINA_SADRŽAJ'!$E34='1. VSEBINA_SADRŽAJ'!$H$28,(E68*$C68),(E68*$C68)/'1. VSEBINA_SADRŽAJ'!$B$41)</f>
        <v>0</v>
      </c>
      <c r="G68" s="47"/>
      <c r="H68" s="176">
        <f>IF('1. VSEBINA_SADRŽAJ'!$E34='1. VSEBINA_SADRŽAJ'!$H$28,(G68*$C68),(G68*$C68)/'1. VSEBINA_SADRŽAJ'!$B$41)</f>
        <v>0</v>
      </c>
      <c r="I68" s="47"/>
      <c r="J68" s="176">
        <f>IF('1. VSEBINA_SADRŽAJ'!$E34='1. VSEBINA_SADRŽAJ'!$H$28,(I68*$C68),(I68*$C68)/'1. VSEBINA_SADRŽAJ'!$B$41)</f>
        <v>0</v>
      </c>
      <c r="K68" s="47"/>
      <c r="L68" s="176">
        <f>IF('1. VSEBINA_SADRŽAJ'!$E34='1. VSEBINA_SADRŽAJ'!$H$28,(K68*$C68),(K68*$C68)/'1. VSEBINA_SADRŽAJ'!$B$41)</f>
        <v>0</v>
      </c>
      <c r="M68" s="47"/>
      <c r="N68" s="176">
        <f>IF('1. VSEBINA_SADRŽAJ'!$E34='1. VSEBINA_SADRŽAJ'!$H$28,(M68*$C68),(M68*$C68)/'1. VSEBINA_SADRŽAJ'!$B$41)</f>
        <v>0</v>
      </c>
      <c r="O68" s="47"/>
      <c r="P68" s="176">
        <f>IF('1. VSEBINA_SADRŽAJ'!$E34='1. VSEBINA_SADRŽAJ'!$H$28,(O68*$C68),(O68*$C68)/'1. VSEBINA_SADRŽAJ'!$B$41)</f>
        <v>0</v>
      </c>
      <c r="Q68" s="47"/>
      <c r="R68" s="176">
        <f>IF('1. VSEBINA_SADRŽAJ'!$E34='1. VSEBINA_SADRŽAJ'!$H$28,(Q68*$C68),(Q68*$C68)/'1. VSEBINA_SADRŽAJ'!$B$41)</f>
        <v>0</v>
      </c>
      <c r="S68" s="47"/>
      <c r="T68" s="176">
        <f>IF('1. VSEBINA_SADRŽAJ'!$E34='1. VSEBINA_SADRŽAJ'!$H$28,(S68*$C68),(S68*$C68)/'1. VSEBINA_SADRŽAJ'!$B$41)</f>
        <v>0</v>
      </c>
      <c r="U68" s="177">
        <f aca="true" t="shared" si="17" ref="U68:U73">T68+R68+P68+N68+L68+J68+H68+F68</f>
        <v>0</v>
      </c>
      <c r="V68" s="47"/>
      <c r="W68" s="153"/>
      <c r="X68" s="301" t="str">
        <f t="shared" si="11"/>
        <v>.</v>
      </c>
      <c r="Y68" s="4"/>
      <c r="AM68" s="302">
        <f t="shared" si="12"/>
        <v>0</v>
      </c>
      <c r="AN68" s="302"/>
      <c r="AO68" s="302">
        <f t="shared" si="13"/>
        <v>0</v>
      </c>
      <c r="AP68" s="302">
        <f t="shared" si="14"/>
        <v>1</v>
      </c>
      <c r="AQ68" s="302">
        <f t="shared" si="15"/>
        <v>0</v>
      </c>
      <c r="AR68" s="302">
        <f t="shared" si="16"/>
        <v>1</v>
      </c>
    </row>
    <row r="69" spans="1:44" ht="15">
      <c r="A69" s="345" t="str">
        <f>'1. VSEBINA_SADRŽAJ'!B35</f>
        <v>P8 -</v>
      </c>
      <c r="B69" s="346"/>
      <c r="C69" s="348"/>
      <c r="D69" s="349"/>
      <c r="E69" s="47"/>
      <c r="F69" s="176">
        <f>IF('1. VSEBINA_SADRŽAJ'!$E35='1. VSEBINA_SADRŽAJ'!$H$28,(E69*$C69),(E69*$C69)/'1. VSEBINA_SADRŽAJ'!$B$41)</f>
        <v>0</v>
      </c>
      <c r="G69" s="47"/>
      <c r="H69" s="176">
        <f>IF('1. VSEBINA_SADRŽAJ'!$E35='1. VSEBINA_SADRŽAJ'!$H$28,(G69*$C69),(G69*$C69)/'1. VSEBINA_SADRŽAJ'!$B$41)</f>
        <v>0</v>
      </c>
      <c r="I69" s="47"/>
      <c r="J69" s="176">
        <f>IF('1. VSEBINA_SADRŽAJ'!$E35='1. VSEBINA_SADRŽAJ'!$H$28,(I69*$C69),(I69*$C69)/'1. VSEBINA_SADRŽAJ'!$B$41)</f>
        <v>0</v>
      </c>
      <c r="K69" s="47"/>
      <c r="L69" s="176">
        <f>IF('1. VSEBINA_SADRŽAJ'!$E35='1. VSEBINA_SADRŽAJ'!$H$28,(K69*$C69),(K69*$C69)/'1. VSEBINA_SADRŽAJ'!$B$41)</f>
        <v>0</v>
      </c>
      <c r="M69" s="47"/>
      <c r="N69" s="176">
        <f>IF('1. VSEBINA_SADRŽAJ'!$E35='1. VSEBINA_SADRŽAJ'!$H$28,(M69*$C69),(M69*$C69)/'1. VSEBINA_SADRŽAJ'!$B$41)</f>
        <v>0</v>
      </c>
      <c r="O69" s="47"/>
      <c r="P69" s="176">
        <f>IF('1. VSEBINA_SADRŽAJ'!$E35='1. VSEBINA_SADRŽAJ'!$H$28,(O69*$C69),(O69*$C69)/'1. VSEBINA_SADRŽAJ'!$B$41)</f>
        <v>0</v>
      </c>
      <c r="Q69" s="47"/>
      <c r="R69" s="176">
        <f>IF('1. VSEBINA_SADRŽAJ'!$E35='1. VSEBINA_SADRŽAJ'!$H$28,(Q69*$C69),(Q69*$C69)/'1. VSEBINA_SADRŽAJ'!$B$41)</f>
        <v>0</v>
      </c>
      <c r="S69" s="47"/>
      <c r="T69" s="176">
        <f>IF('1. VSEBINA_SADRŽAJ'!$E35='1. VSEBINA_SADRŽAJ'!$H$28,(S69*$C69),(S69*$C69)/'1. VSEBINA_SADRŽAJ'!$B$41)</f>
        <v>0</v>
      </c>
      <c r="U69" s="177">
        <f t="shared" si="17"/>
        <v>0</v>
      </c>
      <c r="V69" s="47"/>
      <c r="W69" s="153"/>
      <c r="X69" s="301" t="str">
        <f t="shared" si="11"/>
        <v>.</v>
      </c>
      <c r="Y69" s="4"/>
      <c r="AM69" s="302">
        <f t="shared" si="12"/>
        <v>0</v>
      </c>
      <c r="AN69" s="302"/>
      <c r="AO69" s="302">
        <f t="shared" si="13"/>
        <v>0</v>
      </c>
      <c r="AP69" s="302">
        <f t="shared" si="14"/>
        <v>1</v>
      </c>
      <c r="AQ69" s="302">
        <f t="shared" si="15"/>
        <v>0</v>
      </c>
      <c r="AR69" s="302">
        <f t="shared" si="16"/>
        <v>1</v>
      </c>
    </row>
    <row r="70" spans="1:44" ht="15">
      <c r="A70" s="345" t="str">
        <f>'1. VSEBINA_SADRŽAJ'!B36</f>
        <v>P9 -</v>
      </c>
      <c r="B70" s="346"/>
      <c r="C70" s="348"/>
      <c r="D70" s="349"/>
      <c r="E70" s="47"/>
      <c r="F70" s="176">
        <f>IF('1. VSEBINA_SADRŽAJ'!$E36='1. VSEBINA_SADRŽAJ'!$H$28,(E70*$C70),(E70*$C70)/'1. VSEBINA_SADRŽAJ'!$B$41)</f>
        <v>0</v>
      </c>
      <c r="G70" s="47"/>
      <c r="H70" s="176">
        <f>IF('1. VSEBINA_SADRŽAJ'!$E36='1. VSEBINA_SADRŽAJ'!$H$28,(G70*$C70),(G70*$C70)/'1. VSEBINA_SADRŽAJ'!$B$41)</f>
        <v>0</v>
      </c>
      <c r="I70" s="47"/>
      <c r="J70" s="176">
        <f>IF('1. VSEBINA_SADRŽAJ'!$E36='1. VSEBINA_SADRŽAJ'!$H$28,(I70*$C70),(I70*$C70)/'1. VSEBINA_SADRŽAJ'!$B$41)</f>
        <v>0</v>
      </c>
      <c r="K70" s="47"/>
      <c r="L70" s="176">
        <f>IF('1. VSEBINA_SADRŽAJ'!$E36='1. VSEBINA_SADRŽAJ'!$H$28,(K70*$C70),(K70*$C70)/'1. VSEBINA_SADRŽAJ'!$B$41)</f>
        <v>0</v>
      </c>
      <c r="M70" s="47"/>
      <c r="N70" s="176">
        <f>IF('1. VSEBINA_SADRŽAJ'!$E36='1. VSEBINA_SADRŽAJ'!$H$28,(M70*$C70),(M70*$C70)/'1. VSEBINA_SADRŽAJ'!$B$41)</f>
        <v>0</v>
      </c>
      <c r="O70" s="47"/>
      <c r="P70" s="176">
        <f>IF('1. VSEBINA_SADRŽAJ'!$E36='1. VSEBINA_SADRŽAJ'!$H$28,(O70*$C70),(O70*$C70)/'1. VSEBINA_SADRŽAJ'!$B$41)</f>
        <v>0</v>
      </c>
      <c r="Q70" s="47"/>
      <c r="R70" s="176">
        <f>IF('1. VSEBINA_SADRŽAJ'!$E36='1. VSEBINA_SADRŽAJ'!$H$28,(Q70*$C70),(Q70*$C70)/'1. VSEBINA_SADRŽAJ'!$B$41)</f>
        <v>0</v>
      </c>
      <c r="S70" s="47"/>
      <c r="T70" s="176">
        <f>IF('1. VSEBINA_SADRŽAJ'!$E36='1. VSEBINA_SADRŽAJ'!$H$28,(S70*$C70),(S70*$C70)/'1. VSEBINA_SADRŽAJ'!$B$41)</f>
        <v>0</v>
      </c>
      <c r="U70" s="177">
        <f t="shared" si="17"/>
        <v>0</v>
      </c>
      <c r="V70" s="47"/>
      <c r="W70" s="153"/>
      <c r="X70" s="301" t="str">
        <f t="shared" si="11"/>
        <v>.</v>
      </c>
      <c r="Y70" s="4"/>
      <c r="AM70" s="302">
        <f t="shared" si="12"/>
        <v>0</v>
      </c>
      <c r="AN70" s="302"/>
      <c r="AO70" s="302">
        <f t="shared" si="13"/>
        <v>0</v>
      </c>
      <c r="AP70" s="302">
        <f t="shared" si="14"/>
        <v>1</v>
      </c>
      <c r="AQ70" s="302">
        <f t="shared" si="15"/>
        <v>0</v>
      </c>
      <c r="AR70" s="302">
        <f t="shared" si="16"/>
        <v>1</v>
      </c>
    </row>
    <row r="71" spans="1:44" ht="15">
      <c r="A71" s="345" t="str">
        <f>'1. VSEBINA_SADRŽAJ'!B37</f>
        <v>P10 -</v>
      </c>
      <c r="B71" s="346"/>
      <c r="C71" s="348"/>
      <c r="D71" s="349"/>
      <c r="E71" s="47"/>
      <c r="F71" s="176">
        <f>IF('1. VSEBINA_SADRŽAJ'!$E37='1. VSEBINA_SADRŽAJ'!$H$28,(E71*$C71),(E71*$C71)/'1. VSEBINA_SADRŽAJ'!$B$41)</f>
        <v>0</v>
      </c>
      <c r="G71" s="47"/>
      <c r="H71" s="176">
        <f>IF('1. VSEBINA_SADRŽAJ'!$E37='1. VSEBINA_SADRŽAJ'!$H$28,(G71*$C71),(G71*$C71)/'1. VSEBINA_SADRŽAJ'!$B$41)</f>
        <v>0</v>
      </c>
      <c r="I71" s="47"/>
      <c r="J71" s="176">
        <f>IF('1. VSEBINA_SADRŽAJ'!$E37='1. VSEBINA_SADRŽAJ'!$H$28,(I71*$C71),(I71*$C71)/'1. VSEBINA_SADRŽAJ'!$B$41)</f>
        <v>0</v>
      </c>
      <c r="K71" s="47"/>
      <c r="L71" s="176">
        <f>IF('1. VSEBINA_SADRŽAJ'!$E37='1. VSEBINA_SADRŽAJ'!$H$28,(K71*$C71),(K71*$C71)/'1. VSEBINA_SADRŽAJ'!$B$41)</f>
        <v>0</v>
      </c>
      <c r="M71" s="47"/>
      <c r="N71" s="176">
        <f>IF('1. VSEBINA_SADRŽAJ'!$E37='1. VSEBINA_SADRŽAJ'!$H$28,(M71*$C71),(M71*$C71)/'1. VSEBINA_SADRŽAJ'!$B$41)</f>
        <v>0</v>
      </c>
      <c r="O71" s="47"/>
      <c r="P71" s="176">
        <f>IF('1. VSEBINA_SADRŽAJ'!$E37='1. VSEBINA_SADRŽAJ'!$H$28,(O71*$C71),(O71*$C71)/'1. VSEBINA_SADRŽAJ'!$B$41)</f>
        <v>0</v>
      </c>
      <c r="Q71" s="47"/>
      <c r="R71" s="176">
        <f>IF('1. VSEBINA_SADRŽAJ'!$E37='1. VSEBINA_SADRŽAJ'!$H$28,(Q71*$C71),(Q71*$C71)/'1. VSEBINA_SADRŽAJ'!$B$41)</f>
        <v>0</v>
      </c>
      <c r="S71" s="47"/>
      <c r="T71" s="176">
        <f>IF('1. VSEBINA_SADRŽAJ'!$E37='1. VSEBINA_SADRŽAJ'!$H$28,(S71*$C71),(S71*$C71)/'1. VSEBINA_SADRŽAJ'!$B$41)</f>
        <v>0</v>
      </c>
      <c r="U71" s="177">
        <f t="shared" si="17"/>
        <v>0</v>
      </c>
      <c r="V71" s="47"/>
      <c r="W71" s="153"/>
      <c r="X71" s="301" t="str">
        <f t="shared" si="11"/>
        <v>.</v>
      </c>
      <c r="Y71" s="4"/>
      <c r="AM71" s="302">
        <f t="shared" si="12"/>
        <v>0</v>
      </c>
      <c r="AN71" s="302"/>
      <c r="AO71" s="302">
        <f t="shared" si="13"/>
        <v>0</v>
      </c>
      <c r="AP71" s="302">
        <f t="shared" si="14"/>
        <v>1</v>
      </c>
      <c r="AQ71" s="302">
        <f t="shared" si="15"/>
        <v>0</v>
      </c>
      <c r="AR71" s="302">
        <f t="shared" si="16"/>
        <v>1</v>
      </c>
    </row>
    <row r="72" spans="1:44" ht="15">
      <c r="A72" s="345" t="str">
        <f>'1. VSEBINA_SADRŽAJ'!B38</f>
        <v>P11 - </v>
      </c>
      <c r="B72" s="346"/>
      <c r="C72" s="348"/>
      <c r="D72" s="349"/>
      <c r="E72" s="47"/>
      <c r="F72" s="176">
        <f>IF('1. VSEBINA_SADRŽAJ'!$E38='1. VSEBINA_SADRŽAJ'!$H$28,(E72*$C72),(E72*$C72)/'1. VSEBINA_SADRŽAJ'!$B$41)</f>
        <v>0</v>
      </c>
      <c r="G72" s="47"/>
      <c r="H72" s="176">
        <f>IF('1. VSEBINA_SADRŽAJ'!$E38='1. VSEBINA_SADRŽAJ'!$H$28,(G72*$C72),(G72*$C72)/'1. VSEBINA_SADRŽAJ'!$B$41)</f>
        <v>0</v>
      </c>
      <c r="I72" s="47"/>
      <c r="J72" s="176">
        <f>IF('1. VSEBINA_SADRŽAJ'!$E38='1. VSEBINA_SADRŽAJ'!$H$28,(I72*$C72),(I72*$C72)/'1. VSEBINA_SADRŽAJ'!$B$41)</f>
        <v>0</v>
      </c>
      <c r="K72" s="47"/>
      <c r="L72" s="176">
        <f>IF('1. VSEBINA_SADRŽAJ'!$E38='1. VSEBINA_SADRŽAJ'!$H$28,(K72*$C72),(K72*$C72)/'1. VSEBINA_SADRŽAJ'!$B$41)</f>
        <v>0</v>
      </c>
      <c r="M72" s="47"/>
      <c r="N72" s="176">
        <f>IF('1. VSEBINA_SADRŽAJ'!$E38='1. VSEBINA_SADRŽAJ'!$H$28,(M72*$C72),(M72*$C72)/'1. VSEBINA_SADRŽAJ'!$B$41)</f>
        <v>0</v>
      </c>
      <c r="O72" s="47"/>
      <c r="P72" s="176">
        <f>IF('1. VSEBINA_SADRŽAJ'!$E38='1. VSEBINA_SADRŽAJ'!$H$28,(O72*$C72),(O72*$C72)/'1. VSEBINA_SADRŽAJ'!$B$41)</f>
        <v>0</v>
      </c>
      <c r="Q72" s="47"/>
      <c r="R72" s="176">
        <f>IF('1. VSEBINA_SADRŽAJ'!$E38='1. VSEBINA_SADRŽAJ'!$H$28,(Q72*$C72),(Q72*$C72)/'1. VSEBINA_SADRŽAJ'!$B$41)</f>
        <v>0</v>
      </c>
      <c r="S72" s="47"/>
      <c r="T72" s="176">
        <f>IF('1. VSEBINA_SADRŽAJ'!$E38='1. VSEBINA_SADRŽAJ'!$H$28,(S72*$C72),(S72*$C72)/'1. VSEBINA_SADRŽAJ'!$B$41)</f>
        <v>0</v>
      </c>
      <c r="U72" s="177">
        <f t="shared" si="17"/>
        <v>0</v>
      </c>
      <c r="V72" s="47"/>
      <c r="W72" s="153"/>
      <c r="X72" s="301" t="str">
        <f t="shared" si="11"/>
        <v>.</v>
      </c>
      <c r="Y72" s="4"/>
      <c r="AM72" s="302">
        <f t="shared" si="12"/>
        <v>0</v>
      </c>
      <c r="AN72" s="302"/>
      <c r="AO72" s="302">
        <f t="shared" si="13"/>
        <v>0</v>
      </c>
      <c r="AP72" s="302">
        <f t="shared" si="14"/>
        <v>1</v>
      </c>
      <c r="AQ72" s="302">
        <f t="shared" si="15"/>
        <v>0</v>
      </c>
      <c r="AR72" s="302">
        <f t="shared" si="16"/>
        <v>1</v>
      </c>
    </row>
    <row r="73" spans="1:44" ht="15">
      <c r="A73" s="345" t="str">
        <f>'1. VSEBINA_SADRŽAJ'!B39</f>
        <v>P12 -</v>
      </c>
      <c r="B73" s="346"/>
      <c r="C73" s="348"/>
      <c r="D73" s="349"/>
      <c r="E73" s="47"/>
      <c r="F73" s="176">
        <f>IF('1. VSEBINA_SADRŽAJ'!$E39='1. VSEBINA_SADRŽAJ'!$H$28,(E73*$C73),(E73*$C73)/'1. VSEBINA_SADRŽAJ'!$B$41)</f>
        <v>0</v>
      </c>
      <c r="G73" s="47"/>
      <c r="H73" s="176">
        <f>IF('1. VSEBINA_SADRŽAJ'!$E39='1. VSEBINA_SADRŽAJ'!$H$28,(G73*$C73),(G73*$C73)/'1. VSEBINA_SADRŽAJ'!$B$41)</f>
        <v>0</v>
      </c>
      <c r="I73" s="47"/>
      <c r="J73" s="176">
        <f>IF('1. VSEBINA_SADRŽAJ'!$E39='1. VSEBINA_SADRŽAJ'!$H$28,(I73*$C73),(I73*$C73)/'1. VSEBINA_SADRŽAJ'!$B$41)</f>
        <v>0</v>
      </c>
      <c r="K73" s="47"/>
      <c r="L73" s="176">
        <f>IF('1. VSEBINA_SADRŽAJ'!$E39='1. VSEBINA_SADRŽAJ'!$H$28,(K73*$C73),(K73*$C73)/'1. VSEBINA_SADRŽAJ'!$B$41)</f>
        <v>0</v>
      </c>
      <c r="M73" s="47"/>
      <c r="N73" s="176">
        <f>IF('1. VSEBINA_SADRŽAJ'!$E39='1. VSEBINA_SADRŽAJ'!$H$28,(M73*$C73),(M73*$C73)/'1. VSEBINA_SADRŽAJ'!$B$41)</f>
        <v>0</v>
      </c>
      <c r="O73" s="47"/>
      <c r="P73" s="176">
        <f>IF('1. VSEBINA_SADRŽAJ'!$E39='1. VSEBINA_SADRŽAJ'!$H$28,(O73*$C73),(O73*$C73)/'1. VSEBINA_SADRŽAJ'!$B$41)</f>
        <v>0</v>
      </c>
      <c r="Q73" s="47"/>
      <c r="R73" s="176">
        <f>IF('1. VSEBINA_SADRŽAJ'!$E39='1. VSEBINA_SADRŽAJ'!$H$28,(Q73*$C73),(Q73*$C73)/'1. VSEBINA_SADRŽAJ'!$B$41)</f>
        <v>0</v>
      </c>
      <c r="S73" s="47"/>
      <c r="T73" s="176">
        <f>IF('1. VSEBINA_SADRŽAJ'!$E39='1. VSEBINA_SADRŽAJ'!$H$28,(S73*$C73),(S73*$C73)/'1. VSEBINA_SADRŽAJ'!$B$41)</f>
        <v>0</v>
      </c>
      <c r="U73" s="177">
        <f t="shared" si="17"/>
        <v>0</v>
      </c>
      <c r="V73" s="47"/>
      <c r="W73" s="153"/>
      <c r="X73" s="301" t="str">
        <f t="shared" si="11"/>
        <v>.</v>
      </c>
      <c r="Y73" s="4"/>
      <c r="AM73" s="302">
        <f t="shared" si="12"/>
        <v>0</v>
      </c>
      <c r="AN73" s="302"/>
      <c r="AO73" s="302">
        <f t="shared" si="13"/>
        <v>0</v>
      </c>
      <c r="AP73" s="302">
        <f t="shared" si="14"/>
        <v>1</v>
      </c>
      <c r="AQ73" s="302">
        <f t="shared" si="15"/>
        <v>0</v>
      </c>
      <c r="AR73" s="302">
        <f t="shared" si="16"/>
        <v>1</v>
      </c>
    </row>
    <row r="74" spans="1:44" ht="15">
      <c r="A74" s="361" t="s">
        <v>156</v>
      </c>
      <c r="B74" s="362"/>
      <c r="C74" s="320"/>
      <c r="D74" s="357"/>
      <c r="E74" s="177">
        <f aca="true" t="shared" si="18" ref="E74:U74">SUM(E62:E67)</f>
        <v>0</v>
      </c>
      <c r="F74" s="177">
        <f t="shared" si="18"/>
        <v>0</v>
      </c>
      <c r="G74" s="177">
        <f t="shared" si="18"/>
        <v>0</v>
      </c>
      <c r="H74" s="177">
        <f t="shared" si="18"/>
        <v>0</v>
      </c>
      <c r="I74" s="177">
        <f t="shared" si="18"/>
        <v>0</v>
      </c>
      <c r="J74" s="177">
        <f t="shared" si="18"/>
        <v>0</v>
      </c>
      <c r="K74" s="177">
        <f t="shared" si="18"/>
        <v>0</v>
      </c>
      <c r="L74" s="177">
        <f t="shared" si="18"/>
        <v>0</v>
      </c>
      <c r="M74" s="177">
        <f t="shared" si="18"/>
        <v>0</v>
      </c>
      <c r="N74" s="177">
        <f t="shared" si="18"/>
        <v>0</v>
      </c>
      <c r="O74" s="177">
        <f t="shared" si="18"/>
        <v>0</v>
      </c>
      <c r="P74" s="177">
        <f t="shared" si="18"/>
        <v>0</v>
      </c>
      <c r="Q74" s="177">
        <f t="shared" si="18"/>
        <v>0</v>
      </c>
      <c r="R74" s="177">
        <f t="shared" si="18"/>
        <v>0</v>
      </c>
      <c r="S74" s="177">
        <f t="shared" si="18"/>
        <v>0</v>
      </c>
      <c r="T74" s="177">
        <f t="shared" si="18"/>
        <v>0</v>
      </c>
      <c r="U74" s="177">
        <f t="shared" si="18"/>
        <v>0</v>
      </c>
      <c r="V74" s="47"/>
      <c r="W74" s="153"/>
      <c r="X74" s="303"/>
      <c r="Y74" s="4"/>
      <c r="AM74" s="302">
        <f t="shared" si="12"/>
        <v>0</v>
      </c>
      <c r="AN74" s="302"/>
      <c r="AO74" s="302">
        <f t="shared" si="13"/>
        <v>0</v>
      </c>
      <c r="AP74" s="302">
        <f t="shared" si="14"/>
        <v>1</v>
      </c>
      <c r="AQ74" s="302">
        <f t="shared" si="15"/>
        <v>0</v>
      </c>
      <c r="AR74" s="302">
        <f t="shared" si="16"/>
        <v>1</v>
      </c>
    </row>
    <row r="76" spans="1:25" ht="44.25" customHeight="1">
      <c r="A76" s="323" t="s">
        <v>260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178"/>
      <c r="O76" s="178"/>
      <c r="P76" s="178"/>
      <c r="Q76" s="178"/>
      <c r="R76" s="178"/>
      <c r="S76" s="178"/>
      <c r="T76" s="178"/>
      <c r="V76" s="4"/>
      <c r="Y76" s="4"/>
    </row>
    <row r="77" spans="1:25" ht="44.25" customHeight="1">
      <c r="A77" s="358" t="s">
        <v>161</v>
      </c>
      <c r="B77" s="329"/>
      <c r="C77" s="329"/>
      <c r="D77" s="329"/>
      <c r="E77" s="107" t="s">
        <v>140</v>
      </c>
      <c r="F77" s="179"/>
      <c r="J77" s="1"/>
      <c r="K77" s="1"/>
      <c r="L77" s="1"/>
      <c r="M77" s="1"/>
      <c r="V77" s="4"/>
      <c r="Y77" s="4"/>
    </row>
    <row r="78" spans="1:25" ht="0.75" customHeight="1" hidden="1">
      <c r="A78" s="180" t="s">
        <v>75</v>
      </c>
      <c r="B78" s="181"/>
      <c r="C78" s="182"/>
      <c r="D78" s="182"/>
      <c r="E78" s="182"/>
      <c r="F78" s="183"/>
      <c r="M78" s="1"/>
      <c r="V78" s="4"/>
      <c r="Y78" s="4"/>
    </row>
    <row r="79" spans="1:25" ht="18" hidden="1">
      <c r="A79" s="180" t="s">
        <v>64</v>
      </c>
      <c r="B79" s="181"/>
      <c r="C79" s="182"/>
      <c r="D79" s="182"/>
      <c r="E79" s="182"/>
      <c r="F79" s="182"/>
      <c r="M79" s="1"/>
      <c r="V79" s="4"/>
      <c r="Y79" s="4"/>
    </row>
    <row r="80" spans="1:25" ht="18" hidden="1">
      <c r="A80" s="184" t="s">
        <v>78</v>
      </c>
      <c r="B80" s="181"/>
      <c r="C80" s="182"/>
      <c r="D80" s="182"/>
      <c r="E80" s="182"/>
      <c r="F80" s="182"/>
      <c r="M80" s="1"/>
      <c r="V80" s="4"/>
      <c r="Y80" s="4"/>
    </row>
    <row r="81" spans="1:27" ht="15">
      <c r="A81" s="182"/>
      <c r="B81" s="182"/>
      <c r="C81" s="182"/>
      <c r="D81" s="182"/>
      <c r="E81" s="182"/>
      <c r="F81" s="182"/>
      <c r="M81" s="1"/>
      <c r="P81" s="185" t="s">
        <v>175</v>
      </c>
      <c r="V81" s="4"/>
      <c r="Y81" s="4"/>
      <c r="AA81" s="185" t="s">
        <v>76</v>
      </c>
    </row>
    <row r="82" spans="1:39" s="190" customFormat="1" ht="88.5">
      <c r="A82" s="186" t="s">
        <v>177</v>
      </c>
      <c r="B82" s="187" t="s">
        <v>164</v>
      </c>
      <c r="C82" s="187" t="s">
        <v>165</v>
      </c>
      <c r="D82" s="187" t="s">
        <v>7</v>
      </c>
      <c r="E82" s="187" t="s">
        <v>173</v>
      </c>
      <c r="F82" s="187" t="s">
        <v>9</v>
      </c>
      <c r="G82" s="187" t="s">
        <v>8</v>
      </c>
      <c r="H82" s="187" t="s">
        <v>10</v>
      </c>
      <c r="I82" s="187" t="s">
        <v>11</v>
      </c>
      <c r="J82" s="187" t="s">
        <v>12</v>
      </c>
      <c r="K82" s="187" t="s">
        <v>13</v>
      </c>
      <c r="L82" s="188" t="s">
        <v>247</v>
      </c>
      <c r="M82" s="189" t="s">
        <v>160</v>
      </c>
      <c r="P82" s="313" t="s">
        <v>174</v>
      </c>
      <c r="Q82" s="311" t="s">
        <v>173</v>
      </c>
      <c r="R82" s="277" t="s">
        <v>172</v>
      </c>
      <c r="S82" s="277" t="s">
        <v>171</v>
      </c>
      <c r="T82" s="277" t="s">
        <v>170</v>
      </c>
      <c r="U82" s="277" t="s">
        <v>169</v>
      </c>
      <c r="V82" s="277" t="s">
        <v>168</v>
      </c>
      <c r="W82" s="277" t="s">
        <v>167</v>
      </c>
      <c r="AA82" s="110" t="s">
        <v>74</v>
      </c>
      <c r="AB82" s="110"/>
      <c r="AC82" s="110"/>
      <c r="AD82" s="191" t="s">
        <v>66</v>
      </c>
      <c r="AE82" s="191" t="s">
        <v>67</v>
      </c>
      <c r="AF82" s="191" t="s">
        <v>68</v>
      </c>
      <c r="AG82" s="191" t="s">
        <v>69</v>
      </c>
      <c r="AH82" s="191" t="s">
        <v>70</v>
      </c>
      <c r="AI82" s="191" t="s">
        <v>71</v>
      </c>
      <c r="AJ82" s="191" t="s">
        <v>72</v>
      </c>
      <c r="AK82" s="191" t="s">
        <v>73</v>
      </c>
      <c r="AL82" s="110"/>
      <c r="AM82" s="110"/>
    </row>
    <row r="83" spans="1:46" ht="29.25">
      <c r="A83" s="278" t="s">
        <v>27</v>
      </c>
      <c r="B83" s="12"/>
      <c r="C83" s="30"/>
      <c r="D83" s="47"/>
      <c r="E83" s="47"/>
      <c r="F83" s="47"/>
      <c r="G83" s="47"/>
      <c r="H83" s="47"/>
      <c r="I83" s="47"/>
      <c r="J83" s="47"/>
      <c r="K83" s="47"/>
      <c r="L83" s="177">
        <f aca="true" t="shared" si="19" ref="L83:L104">SUM(P83:W83)</f>
        <v>0</v>
      </c>
      <c r="M83" s="30"/>
      <c r="N83" s="193" t="s">
        <v>64</v>
      </c>
      <c r="P83" s="312">
        <f>IF($C83='1. VSEBINA_SADRŽAJ'!$H$28,D83,D83/'1. VSEBINA_SADRŽAJ'!$B$41)</f>
        <v>0</v>
      </c>
      <c r="Q83" s="194">
        <f>IF($C83='1. VSEBINA_SADRŽAJ'!$H$28,E83,E83/'1. VSEBINA_SADRŽAJ'!$B$41)</f>
        <v>0</v>
      </c>
      <c r="R83" s="194">
        <f>IF($C83='1. VSEBINA_SADRŽAJ'!$H$28,F83,F83/'1. VSEBINA_SADRŽAJ'!$B$41)</f>
        <v>0</v>
      </c>
      <c r="S83" s="194">
        <f>IF($C83='1. VSEBINA_SADRŽAJ'!$H$28,G83,G83/'1. VSEBINA_SADRŽAJ'!$B$41)</f>
        <v>0</v>
      </c>
      <c r="T83" s="194">
        <f>IF($C83='1. VSEBINA_SADRŽAJ'!$H$28,H83,H83/'1. VSEBINA_SADRŽAJ'!$B$41)</f>
        <v>0</v>
      </c>
      <c r="U83" s="194">
        <f>IF($C83='1. VSEBINA_SADRŽAJ'!$H$28,I83,I83/'1. VSEBINA_SADRŽAJ'!$B$41)</f>
        <v>0</v>
      </c>
      <c r="V83" s="194">
        <f>IF($C83='1. VSEBINA_SADRŽAJ'!$H$28,J83,J83/'1. VSEBINA_SADRŽAJ'!$B$41)</f>
        <v>0</v>
      </c>
      <c r="W83" s="194">
        <f>IF($C83='1. VSEBINA_SADRŽAJ'!$H$28,K83,K83/'1. VSEBINA_SADRŽAJ'!$B$41)</f>
        <v>0</v>
      </c>
      <c r="X83" s="301" t="str">
        <f aca="true" t="shared" si="20" ref="X83:X104">IF(AT83=1,".","data missing")</f>
        <v>.</v>
      </c>
      <c r="Y83" s="195"/>
      <c r="AA83" s="4" t="str">
        <f>+A62</f>
        <v>LP - P1 - </v>
      </c>
      <c r="AD83" s="196">
        <f aca="true" t="shared" si="21" ref="AD83:AK94">SUMIF($B$83:$B$104,$AA83,P$83:P$104)</f>
        <v>0</v>
      </c>
      <c r="AE83" s="196">
        <f t="shared" si="21"/>
        <v>0</v>
      </c>
      <c r="AF83" s="196">
        <f t="shared" si="21"/>
        <v>0</v>
      </c>
      <c r="AG83" s="196">
        <f t="shared" si="21"/>
        <v>0</v>
      </c>
      <c r="AH83" s="196">
        <f t="shared" si="21"/>
        <v>0</v>
      </c>
      <c r="AI83" s="196">
        <f t="shared" si="21"/>
        <v>0</v>
      </c>
      <c r="AJ83" s="196">
        <f t="shared" si="21"/>
        <v>0</v>
      </c>
      <c r="AK83" s="196">
        <f t="shared" si="21"/>
        <v>0</v>
      </c>
      <c r="AL83" s="197">
        <f aca="true" t="shared" si="22" ref="AL83:AL94">SUM(AD83:AK83)</f>
        <v>0</v>
      </c>
      <c r="AO83" s="302">
        <f>IF(B83=AX83,0,1)</f>
        <v>0</v>
      </c>
      <c r="AP83" s="302">
        <f>IF(C83=AX83,0,1)</f>
        <v>0</v>
      </c>
      <c r="AQ83" s="302">
        <f>IF(D83+E83+F83+G83+H83+I83+J83+K83=0,0,1)</f>
        <v>0</v>
      </c>
      <c r="AR83" s="302">
        <f>IF(AO83+AP83+AQ83=0,1,0)</f>
        <v>1</v>
      </c>
      <c r="AS83" s="302">
        <f>IF(AO83+AP83+AQ83=3,1,0)</f>
        <v>0</v>
      </c>
      <c r="AT83" s="302">
        <f>AR83+AS83</f>
        <v>1</v>
      </c>
    </row>
    <row r="84" spans="1:46" ht="29.25">
      <c r="A84" s="278" t="s">
        <v>28</v>
      </c>
      <c r="B84" s="12"/>
      <c r="C84" s="30"/>
      <c r="D84" s="47"/>
      <c r="E84" s="47"/>
      <c r="F84" s="47"/>
      <c r="G84" s="47"/>
      <c r="H84" s="47"/>
      <c r="I84" s="47"/>
      <c r="J84" s="47"/>
      <c r="K84" s="47"/>
      <c r="L84" s="177">
        <f t="shared" si="19"/>
        <v>0</v>
      </c>
      <c r="M84" s="30"/>
      <c r="N84" s="198" t="s">
        <v>78</v>
      </c>
      <c r="P84" s="194">
        <f>IF($C84='1. VSEBINA_SADRŽAJ'!$H$28,D84,D84/'1. VSEBINA_SADRŽAJ'!$B$41)</f>
        <v>0</v>
      </c>
      <c r="Q84" s="194">
        <f>IF($C84='1. VSEBINA_SADRŽAJ'!$H$28,E84,E84/'1. VSEBINA_SADRŽAJ'!$B$41)</f>
        <v>0</v>
      </c>
      <c r="R84" s="194">
        <f>IF($C84='1. VSEBINA_SADRŽAJ'!$H$28,F84,F84/'1. VSEBINA_SADRŽAJ'!$B$41)</f>
        <v>0</v>
      </c>
      <c r="S84" s="194">
        <f>IF($C84='1. VSEBINA_SADRŽAJ'!$H$28,G84,G84/'1. VSEBINA_SADRŽAJ'!$B$41)</f>
        <v>0</v>
      </c>
      <c r="T84" s="194">
        <f>IF($C84='1. VSEBINA_SADRŽAJ'!$H$28,H84,H84/'1. VSEBINA_SADRŽAJ'!$B$41)</f>
        <v>0</v>
      </c>
      <c r="U84" s="194">
        <f>IF($C84='1. VSEBINA_SADRŽAJ'!$H$28,I84,I84/'1. VSEBINA_SADRŽAJ'!$B$41)</f>
        <v>0</v>
      </c>
      <c r="V84" s="194">
        <f>IF($C84='1. VSEBINA_SADRŽAJ'!$H$28,J84,J84/'1. VSEBINA_SADRŽAJ'!$B$41)</f>
        <v>0</v>
      </c>
      <c r="W84" s="194">
        <f>IF($C84='1. VSEBINA_SADRŽAJ'!$H$28,K84,K84/'1. VSEBINA_SADRŽAJ'!$B$41)</f>
        <v>0</v>
      </c>
      <c r="X84" s="301" t="str">
        <f t="shared" si="20"/>
        <v>.</v>
      </c>
      <c r="Y84" s="195"/>
      <c r="AA84" s="4" t="str">
        <f aca="true" t="shared" si="23" ref="AA84:AA94">+A63</f>
        <v>P2 -</v>
      </c>
      <c r="AD84" s="196">
        <f t="shared" si="21"/>
        <v>0</v>
      </c>
      <c r="AE84" s="196">
        <f t="shared" si="21"/>
        <v>0</v>
      </c>
      <c r="AF84" s="196">
        <f t="shared" si="21"/>
        <v>0</v>
      </c>
      <c r="AG84" s="196">
        <f t="shared" si="21"/>
        <v>0</v>
      </c>
      <c r="AH84" s="196">
        <f t="shared" si="21"/>
        <v>0</v>
      </c>
      <c r="AI84" s="196">
        <f t="shared" si="21"/>
        <v>0</v>
      </c>
      <c r="AJ84" s="196">
        <f t="shared" si="21"/>
        <v>0</v>
      </c>
      <c r="AK84" s="196">
        <f t="shared" si="21"/>
        <v>0</v>
      </c>
      <c r="AL84" s="197">
        <f t="shared" si="22"/>
        <v>0</v>
      </c>
      <c r="AO84" s="302">
        <f aca="true" t="shared" si="24" ref="AO84:AO108">IF(B84=AX84,0,1)</f>
        <v>0</v>
      </c>
      <c r="AP84" s="302">
        <f aca="true" t="shared" si="25" ref="AP84:AP108">IF(C84=AX84,0,1)</f>
        <v>0</v>
      </c>
      <c r="AQ84" s="302">
        <f aca="true" t="shared" si="26" ref="AQ84:AQ108">IF(D84+E84+F84+G84+H84+I84+J84+K84=0,0,1)</f>
        <v>0</v>
      </c>
      <c r="AR84" s="302">
        <f aca="true" t="shared" si="27" ref="AR84:AR108">IF(AO84+AP84+AQ84=0,1,0)</f>
        <v>1</v>
      </c>
      <c r="AS84" s="302">
        <f aca="true" t="shared" si="28" ref="AS84:AS108">IF(AO84+AP84+AQ84=3,1,0)</f>
        <v>0</v>
      </c>
      <c r="AT84" s="302">
        <f aca="true" t="shared" si="29" ref="AT84:AT108">AR84+AS84</f>
        <v>1</v>
      </c>
    </row>
    <row r="85" spans="1:46" ht="29.25">
      <c r="A85" s="278" t="s">
        <v>29</v>
      </c>
      <c r="B85" s="12"/>
      <c r="C85" s="30"/>
      <c r="D85" s="47"/>
      <c r="E85" s="47"/>
      <c r="F85" s="47"/>
      <c r="G85" s="47"/>
      <c r="H85" s="47"/>
      <c r="I85" s="47"/>
      <c r="J85" s="47"/>
      <c r="K85" s="47"/>
      <c r="L85" s="177">
        <f t="shared" si="19"/>
        <v>0</v>
      </c>
      <c r="M85" s="30"/>
      <c r="P85" s="194">
        <f>IF($C85='1. VSEBINA_SADRŽAJ'!$H$28,D85,D85/'1. VSEBINA_SADRŽAJ'!$B$41)</f>
        <v>0</v>
      </c>
      <c r="Q85" s="194">
        <f>IF($C85='1. VSEBINA_SADRŽAJ'!$H$28,E85,E85/'1. VSEBINA_SADRŽAJ'!$B$41)</f>
        <v>0</v>
      </c>
      <c r="R85" s="194">
        <f>IF($C85='1. VSEBINA_SADRŽAJ'!$H$28,F85,F85/'1. VSEBINA_SADRŽAJ'!$B$41)</f>
        <v>0</v>
      </c>
      <c r="S85" s="194">
        <f>IF($C85='1. VSEBINA_SADRŽAJ'!$H$28,G85,G85/'1. VSEBINA_SADRŽAJ'!$B$41)</f>
        <v>0</v>
      </c>
      <c r="T85" s="194">
        <f>IF($C85='1. VSEBINA_SADRŽAJ'!$H$28,H85,H85/'1. VSEBINA_SADRŽAJ'!$B$41)</f>
        <v>0</v>
      </c>
      <c r="U85" s="194">
        <f>IF($C85='1. VSEBINA_SADRŽAJ'!$H$28,I85,I85/'1. VSEBINA_SADRŽAJ'!$B$41)</f>
        <v>0</v>
      </c>
      <c r="V85" s="194">
        <f>IF($C85='1. VSEBINA_SADRŽAJ'!$H$28,J85,J85/'1. VSEBINA_SADRŽAJ'!$B$41)</f>
        <v>0</v>
      </c>
      <c r="W85" s="194">
        <f>IF($C85='1. VSEBINA_SADRŽAJ'!$H$28,K85,K85/'1. VSEBINA_SADRŽAJ'!$B$41)</f>
        <v>0</v>
      </c>
      <c r="X85" s="301" t="str">
        <f t="shared" si="20"/>
        <v>.</v>
      </c>
      <c r="Y85" s="195"/>
      <c r="AA85" s="4" t="str">
        <f t="shared" si="23"/>
        <v>P3 - </v>
      </c>
      <c r="AD85" s="196">
        <f t="shared" si="21"/>
        <v>0</v>
      </c>
      <c r="AE85" s="196">
        <f t="shared" si="21"/>
        <v>0</v>
      </c>
      <c r="AF85" s="196">
        <f t="shared" si="21"/>
        <v>0</v>
      </c>
      <c r="AG85" s="196">
        <f t="shared" si="21"/>
        <v>0</v>
      </c>
      <c r="AH85" s="196">
        <f t="shared" si="21"/>
        <v>0</v>
      </c>
      <c r="AI85" s="196">
        <f t="shared" si="21"/>
        <v>0</v>
      </c>
      <c r="AJ85" s="196">
        <f t="shared" si="21"/>
        <v>0</v>
      </c>
      <c r="AK85" s="196">
        <f t="shared" si="21"/>
        <v>0</v>
      </c>
      <c r="AL85" s="197">
        <f t="shared" si="22"/>
        <v>0</v>
      </c>
      <c r="AO85" s="302">
        <f t="shared" si="24"/>
        <v>0</v>
      </c>
      <c r="AP85" s="302">
        <f t="shared" si="25"/>
        <v>0</v>
      </c>
      <c r="AQ85" s="302">
        <f t="shared" si="26"/>
        <v>0</v>
      </c>
      <c r="AR85" s="302">
        <f t="shared" si="27"/>
        <v>1</v>
      </c>
      <c r="AS85" s="302">
        <f t="shared" si="28"/>
        <v>0</v>
      </c>
      <c r="AT85" s="302">
        <f t="shared" si="29"/>
        <v>1</v>
      </c>
    </row>
    <row r="86" spans="1:46" ht="29.25">
      <c r="A86" s="278" t="s">
        <v>30</v>
      </c>
      <c r="B86" s="12"/>
      <c r="C86" s="30"/>
      <c r="D86" s="47"/>
      <c r="E86" s="47"/>
      <c r="F86" s="47"/>
      <c r="G86" s="47"/>
      <c r="H86" s="47"/>
      <c r="I86" s="47"/>
      <c r="J86" s="47"/>
      <c r="K86" s="47"/>
      <c r="L86" s="177">
        <f t="shared" si="19"/>
        <v>0</v>
      </c>
      <c r="M86" s="30"/>
      <c r="P86" s="194">
        <f>IF($C86='1. VSEBINA_SADRŽAJ'!$H$28,D86,D86/'1. VSEBINA_SADRŽAJ'!$B$41)</f>
        <v>0</v>
      </c>
      <c r="Q86" s="194">
        <f>IF($C86='1. VSEBINA_SADRŽAJ'!$H$28,E86,E86/'1. VSEBINA_SADRŽAJ'!$B$41)</f>
        <v>0</v>
      </c>
      <c r="R86" s="194">
        <f>IF($C86='1. VSEBINA_SADRŽAJ'!$H$28,F86,F86/'1. VSEBINA_SADRŽAJ'!$B$41)</f>
        <v>0</v>
      </c>
      <c r="S86" s="194">
        <f>IF($C86='1. VSEBINA_SADRŽAJ'!$H$28,G86,G86/'1. VSEBINA_SADRŽAJ'!$B$41)</f>
        <v>0</v>
      </c>
      <c r="T86" s="194">
        <f>IF($C86='1. VSEBINA_SADRŽAJ'!$H$28,H86,H86/'1. VSEBINA_SADRŽAJ'!$B$41)</f>
        <v>0</v>
      </c>
      <c r="U86" s="194">
        <f>IF($C86='1. VSEBINA_SADRŽAJ'!$H$28,I86,I86/'1. VSEBINA_SADRŽAJ'!$B$41)</f>
        <v>0</v>
      </c>
      <c r="V86" s="194">
        <f>IF($C86='1. VSEBINA_SADRŽAJ'!$H$28,J86,J86/'1. VSEBINA_SADRŽAJ'!$B$41)</f>
        <v>0</v>
      </c>
      <c r="W86" s="194">
        <f>IF($C86='1. VSEBINA_SADRŽAJ'!$H$28,K86,K86/'1. VSEBINA_SADRŽAJ'!$B$41)</f>
        <v>0</v>
      </c>
      <c r="X86" s="301" t="str">
        <f t="shared" si="20"/>
        <v>.</v>
      </c>
      <c r="Y86" s="195"/>
      <c r="AA86" s="4" t="str">
        <f t="shared" si="23"/>
        <v>P4 -</v>
      </c>
      <c r="AD86" s="196">
        <f t="shared" si="21"/>
        <v>0</v>
      </c>
      <c r="AE86" s="196">
        <f t="shared" si="21"/>
        <v>0</v>
      </c>
      <c r="AF86" s="196">
        <f t="shared" si="21"/>
        <v>0</v>
      </c>
      <c r="AG86" s="196">
        <f t="shared" si="21"/>
        <v>0</v>
      </c>
      <c r="AH86" s="196">
        <f t="shared" si="21"/>
        <v>0</v>
      </c>
      <c r="AI86" s="196">
        <f t="shared" si="21"/>
        <v>0</v>
      </c>
      <c r="AJ86" s="196">
        <f t="shared" si="21"/>
        <v>0</v>
      </c>
      <c r="AK86" s="196">
        <f t="shared" si="21"/>
        <v>0</v>
      </c>
      <c r="AL86" s="197">
        <f t="shared" si="22"/>
        <v>0</v>
      </c>
      <c r="AO86" s="302">
        <f t="shared" si="24"/>
        <v>0</v>
      </c>
      <c r="AP86" s="302">
        <f t="shared" si="25"/>
        <v>0</v>
      </c>
      <c r="AQ86" s="302">
        <f t="shared" si="26"/>
        <v>0</v>
      </c>
      <c r="AR86" s="302">
        <f t="shared" si="27"/>
        <v>1</v>
      </c>
      <c r="AS86" s="302">
        <f t="shared" si="28"/>
        <v>0</v>
      </c>
      <c r="AT86" s="302">
        <f t="shared" si="29"/>
        <v>1</v>
      </c>
    </row>
    <row r="87" spans="1:46" ht="29.25">
      <c r="A87" s="278" t="s">
        <v>31</v>
      </c>
      <c r="B87" s="12"/>
      <c r="C87" s="30"/>
      <c r="D87" s="47"/>
      <c r="E87" s="47"/>
      <c r="F87" s="47"/>
      <c r="G87" s="47"/>
      <c r="H87" s="47"/>
      <c r="I87" s="47"/>
      <c r="J87" s="47"/>
      <c r="K87" s="47"/>
      <c r="L87" s="177">
        <f t="shared" si="19"/>
        <v>0</v>
      </c>
      <c r="M87" s="30"/>
      <c r="P87" s="194">
        <f>IF($C87='1. VSEBINA_SADRŽAJ'!$H$28,D87,D87/'1. VSEBINA_SADRŽAJ'!$B$41)</f>
        <v>0</v>
      </c>
      <c r="Q87" s="194">
        <f>IF($C87='1. VSEBINA_SADRŽAJ'!$H$28,E87,E87/'1. VSEBINA_SADRŽAJ'!$B$41)</f>
        <v>0</v>
      </c>
      <c r="R87" s="194">
        <f>IF($C87='1. VSEBINA_SADRŽAJ'!$H$28,F87,F87/'1. VSEBINA_SADRŽAJ'!$B$41)</f>
        <v>0</v>
      </c>
      <c r="S87" s="194">
        <f>IF($C87='1. VSEBINA_SADRŽAJ'!$H$28,G87,G87/'1. VSEBINA_SADRŽAJ'!$B$41)</f>
        <v>0</v>
      </c>
      <c r="T87" s="194">
        <f>IF($C87='1. VSEBINA_SADRŽAJ'!$H$28,H87,H87/'1. VSEBINA_SADRŽAJ'!$B$41)</f>
        <v>0</v>
      </c>
      <c r="U87" s="194">
        <f>IF($C87='1. VSEBINA_SADRŽAJ'!$H$28,I87,I87/'1. VSEBINA_SADRŽAJ'!$B$41)</f>
        <v>0</v>
      </c>
      <c r="V87" s="194">
        <f>IF($C87='1. VSEBINA_SADRŽAJ'!$H$28,J87,J87/'1. VSEBINA_SADRŽAJ'!$B$41)</f>
        <v>0</v>
      </c>
      <c r="W87" s="194">
        <f>IF($C87='1. VSEBINA_SADRŽAJ'!$H$28,K87,K87/'1. VSEBINA_SADRŽAJ'!$B$41)</f>
        <v>0</v>
      </c>
      <c r="X87" s="301" t="str">
        <f t="shared" si="20"/>
        <v>.</v>
      </c>
      <c r="Y87" s="195"/>
      <c r="AA87" s="4" t="str">
        <f t="shared" si="23"/>
        <v>P5 -</v>
      </c>
      <c r="AD87" s="196">
        <f t="shared" si="21"/>
        <v>0</v>
      </c>
      <c r="AE87" s="196">
        <f t="shared" si="21"/>
        <v>0</v>
      </c>
      <c r="AF87" s="196">
        <f t="shared" si="21"/>
        <v>0</v>
      </c>
      <c r="AG87" s="196">
        <f t="shared" si="21"/>
        <v>0</v>
      </c>
      <c r="AH87" s="196">
        <f t="shared" si="21"/>
        <v>0</v>
      </c>
      <c r="AI87" s="196">
        <f t="shared" si="21"/>
        <v>0</v>
      </c>
      <c r="AJ87" s="196">
        <f t="shared" si="21"/>
        <v>0</v>
      </c>
      <c r="AK87" s="196">
        <f t="shared" si="21"/>
        <v>0</v>
      </c>
      <c r="AL87" s="197">
        <f t="shared" si="22"/>
        <v>0</v>
      </c>
      <c r="AO87" s="302">
        <f t="shared" si="24"/>
        <v>0</v>
      </c>
      <c r="AP87" s="302">
        <f t="shared" si="25"/>
        <v>0</v>
      </c>
      <c r="AQ87" s="302">
        <f t="shared" si="26"/>
        <v>0</v>
      </c>
      <c r="AR87" s="302">
        <f t="shared" si="27"/>
        <v>1</v>
      </c>
      <c r="AS87" s="302">
        <f t="shared" si="28"/>
        <v>0</v>
      </c>
      <c r="AT87" s="302">
        <f t="shared" si="29"/>
        <v>1</v>
      </c>
    </row>
    <row r="88" spans="1:46" ht="29.25">
      <c r="A88" s="278" t="s">
        <v>32</v>
      </c>
      <c r="B88" s="12"/>
      <c r="C88" s="30"/>
      <c r="D88" s="47"/>
      <c r="E88" s="47"/>
      <c r="F88" s="47"/>
      <c r="G88" s="47"/>
      <c r="H88" s="47"/>
      <c r="I88" s="47"/>
      <c r="J88" s="47"/>
      <c r="K88" s="47"/>
      <c r="L88" s="177">
        <f t="shared" si="19"/>
        <v>0</v>
      </c>
      <c r="M88" s="30"/>
      <c r="P88" s="194">
        <f>IF($C88='1. VSEBINA_SADRŽAJ'!$H$28,D88,D88/'1. VSEBINA_SADRŽAJ'!$B$41)</f>
        <v>0</v>
      </c>
      <c r="Q88" s="194">
        <f>IF($C88='1. VSEBINA_SADRŽAJ'!$H$28,E88,E88/'1. VSEBINA_SADRŽAJ'!$B$41)</f>
        <v>0</v>
      </c>
      <c r="R88" s="194">
        <f>IF($C88='1. VSEBINA_SADRŽAJ'!$H$28,F88,F88/'1. VSEBINA_SADRŽAJ'!$B$41)</f>
        <v>0</v>
      </c>
      <c r="S88" s="194">
        <f>IF($C88='1. VSEBINA_SADRŽAJ'!$H$28,G88,G88/'1. VSEBINA_SADRŽAJ'!$B$41)</f>
        <v>0</v>
      </c>
      <c r="T88" s="194">
        <f>IF($C88='1. VSEBINA_SADRŽAJ'!$H$28,H88,H88/'1. VSEBINA_SADRŽAJ'!$B$41)</f>
        <v>0</v>
      </c>
      <c r="U88" s="194">
        <f>IF($C88='1. VSEBINA_SADRŽAJ'!$H$28,I88,I88/'1. VSEBINA_SADRŽAJ'!$B$41)</f>
        <v>0</v>
      </c>
      <c r="V88" s="194">
        <f>IF($C88='1. VSEBINA_SADRŽAJ'!$H$28,J88,J88/'1. VSEBINA_SADRŽAJ'!$B$41)</f>
        <v>0</v>
      </c>
      <c r="W88" s="194">
        <f>IF($C88='1. VSEBINA_SADRŽAJ'!$H$28,K88,K88/'1. VSEBINA_SADRŽAJ'!$B$41)</f>
        <v>0</v>
      </c>
      <c r="X88" s="301" t="str">
        <f t="shared" si="20"/>
        <v>.</v>
      </c>
      <c r="Y88" s="4"/>
      <c r="AA88" s="4" t="str">
        <f t="shared" si="23"/>
        <v>P6 -</v>
      </c>
      <c r="AD88" s="196">
        <f t="shared" si="21"/>
        <v>0</v>
      </c>
      <c r="AE88" s="196">
        <f t="shared" si="21"/>
        <v>0</v>
      </c>
      <c r="AF88" s="196">
        <f t="shared" si="21"/>
        <v>0</v>
      </c>
      <c r="AG88" s="196">
        <f t="shared" si="21"/>
        <v>0</v>
      </c>
      <c r="AH88" s="196">
        <f t="shared" si="21"/>
        <v>0</v>
      </c>
      <c r="AI88" s="196">
        <f t="shared" si="21"/>
        <v>0</v>
      </c>
      <c r="AJ88" s="196">
        <f t="shared" si="21"/>
        <v>0</v>
      </c>
      <c r="AK88" s="196">
        <f t="shared" si="21"/>
        <v>0</v>
      </c>
      <c r="AL88" s="197">
        <f t="shared" si="22"/>
        <v>0</v>
      </c>
      <c r="AM88" s="158">
        <f>SUM(AL83:AL88)</f>
        <v>0</v>
      </c>
      <c r="AO88" s="302">
        <f t="shared" si="24"/>
        <v>0</v>
      </c>
      <c r="AP88" s="302">
        <f t="shared" si="25"/>
        <v>0</v>
      </c>
      <c r="AQ88" s="302">
        <f t="shared" si="26"/>
        <v>0</v>
      </c>
      <c r="AR88" s="302">
        <f t="shared" si="27"/>
        <v>1</v>
      </c>
      <c r="AS88" s="302">
        <f t="shared" si="28"/>
        <v>0</v>
      </c>
      <c r="AT88" s="302">
        <f t="shared" si="29"/>
        <v>1</v>
      </c>
    </row>
    <row r="89" spans="1:46" ht="29.25">
      <c r="A89" s="278" t="s">
        <v>33</v>
      </c>
      <c r="B89" s="12"/>
      <c r="C89" s="30"/>
      <c r="D89" s="47"/>
      <c r="E89" s="47"/>
      <c r="F89" s="47"/>
      <c r="G89" s="47"/>
      <c r="H89" s="47"/>
      <c r="I89" s="47"/>
      <c r="J89" s="47"/>
      <c r="K89" s="47"/>
      <c r="L89" s="177">
        <f t="shared" si="19"/>
        <v>0</v>
      </c>
      <c r="M89" s="30"/>
      <c r="P89" s="194">
        <f>IF($C89='1. VSEBINA_SADRŽAJ'!$H$28,D89,D89/'1. VSEBINA_SADRŽAJ'!$B$41)</f>
        <v>0</v>
      </c>
      <c r="Q89" s="194">
        <f>IF($C89='1. VSEBINA_SADRŽAJ'!$H$28,E89,E89/'1. VSEBINA_SADRŽAJ'!$B$41)</f>
        <v>0</v>
      </c>
      <c r="R89" s="194">
        <f>IF($C89='1. VSEBINA_SADRŽAJ'!$H$28,F89,F89/'1. VSEBINA_SADRŽAJ'!$B$41)</f>
        <v>0</v>
      </c>
      <c r="S89" s="194">
        <f>IF($C89='1. VSEBINA_SADRŽAJ'!$H$28,G89,G89/'1. VSEBINA_SADRŽAJ'!$B$41)</f>
        <v>0</v>
      </c>
      <c r="T89" s="194">
        <f>IF($C89='1. VSEBINA_SADRŽAJ'!$H$28,H89,H89/'1. VSEBINA_SADRŽAJ'!$B$41)</f>
        <v>0</v>
      </c>
      <c r="U89" s="194">
        <f>IF($C89='1. VSEBINA_SADRŽAJ'!$H$28,I89,I89/'1. VSEBINA_SADRŽAJ'!$B$41)</f>
        <v>0</v>
      </c>
      <c r="V89" s="194">
        <f>IF($C89='1. VSEBINA_SADRŽAJ'!$H$28,J89,J89/'1. VSEBINA_SADRŽAJ'!$B$41)</f>
        <v>0</v>
      </c>
      <c r="W89" s="194">
        <f>IF($C89='1. VSEBINA_SADRŽAJ'!$H$28,K89,K89/'1. VSEBINA_SADRŽAJ'!$B$41)</f>
        <v>0</v>
      </c>
      <c r="X89" s="301" t="str">
        <f t="shared" si="20"/>
        <v>.</v>
      </c>
      <c r="Y89" s="4"/>
      <c r="AA89" s="4" t="str">
        <f t="shared" si="23"/>
        <v>P7 - </v>
      </c>
      <c r="AD89" s="196">
        <f t="shared" si="21"/>
        <v>0</v>
      </c>
      <c r="AE89" s="196">
        <f t="shared" si="21"/>
        <v>0</v>
      </c>
      <c r="AF89" s="196">
        <f t="shared" si="21"/>
        <v>0</v>
      </c>
      <c r="AG89" s="196">
        <f t="shared" si="21"/>
        <v>0</v>
      </c>
      <c r="AH89" s="196">
        <f t="shared" si="21"/>
        <v>0</v>
      </c>
      <c r="AI89" s="196">
        <f t="shared" si="21"/>
        <v>0</v>
      </c>
      <c r="AJ89" s="196">
        <f t="shared" si="21"/>
        <v>0</v>
      </c>
      <c r="AK89" s="196">
        <f t="shared" si="21"/>
        <v>0</v>
      </c>
      <c r="AL89" s="197">
        <f t="shared" si="22"/>
        <v>0</v>
      </c>
      <c r="AO89" s="302">
        <f t="shared" si="24"/>
        <v>0</v>
      </c>
      <c r="AP89" s="302">
        <f t="shared" si="25"/>
        <v>0</v>
      </c>
      <c r="AQ89" s="302">
        <f t="shared" si="26"/>
        <v>0</v>
      </c>
      <c r="AR89" s="302">
        <f t="shared" si="27"/>
        <v>1</v>
      </c>
      <c r="AS89" s="302">
        <f t="shared" si="28"/>
        <v>0</v>
      </c>
      <c r="AT89" s="302">
        <f t="shared" si="29"/>
        <v>1</v>
      </c>
    </row>
    <row r="90" spans="1:46" ht="29.25">
      <c r="A90" s="278" t="s">
        <v>34</v>
      </c>
      <c r="B90" s="12"/>
      <c r="C90" s="30"/>
      <c r="D90" s="47"/>
      <c r="E90" s="47"/>
      <c r="F90" s="47"/>
      <c r="G90" s="47"/>
      <c r="H90" s="47"/>
      <c r="I90" s="47"/>
      <c r="J90" s="47"/>
      <c r="K90" s="47"/>
      <c r="L90" s="177">
        <f t="shared" si="19"/>
        <v>0</v>
      </c>
      <c r="M90" s="30"/>
      <c r="P90" s="194">
        <f>IF($C90='1. VSEBINA_SADRŽAJ'!$H$28,D90,D90/'1. VSEBINA_SADRŽAJ'!$B$41)</f>
        <v>0</v>
      </c>
      <c r="Q90" s="194">
        <f>IF($C90='1. VSEBINA_SADRŽAJ'!$H$28,E90,E90/'1. VSEBINA_SADRŽAJ'!$B$41)</f>
        <v>0</v>
      </c>
      <c r="R90" s="194">
        <f>IF($C90='1. VSEBINA_SADRŽAJ'!$H$28,F90,F90/'1. VSEBINA_SADRŽAJ'!$B$41)</f>
        <v>0</v>
      </c>
      <c r="S90" s="194">
        <f>IF($C90='1. VSEBINA_SADRŽAJ'!$H$28,G90,G90/'1. VSEBINA_SADRŽAJ'!$B$41)</f>
        <v>0</v>
      </c>
      <c r="T90" s="194">
        <f>IF($C90='1. VSEBINA_SADRŽAJ'!$H$28,H90,H90/'1. VSEBINA_SADRŽAJ'!$B$41)</f>
        <v>0</v>
      </c>
      <c r="U90" s="194">
        <f>IF($C90='1. VSEBINA_SADRŽAJ'!$H$28,I90,I90/'1. VSEBINA_SADRŽAJ'!$B$41)</f>
        <v>0</v>
      </c>
      <c r="V90" s="194">
        <f>IF($C90='1. VSEBINA_SADRŽAJ'!$H$28,J90,J90/'1. VSEBINA_SADRŽAJ'!$B$41)</f>
        <v>0</v>
      </c>
      <c r="W90" s="194">
        <f>IF($C90='1. VSEBINA_SADRŽAJ'!$H$28,K90,K90/'1. VSEBINA_SADRŽAJ'!$B$41)</f>
        <v>0</v>
      </c>
      <c r="X90" s="301" t="str">
        <f t="shared" si="20"/>
        <v>.</v>
      </c>
      <c r="Y90" s="4"/>
      <c r="AA90" s="4" t="str">
        <f t="shared" si="23"/>
        <v>P8 -</v>
      </c>
      <c r="AD90" s="196">
        <f t="shared" si="21"/>
        <v>0</v>
      </c>
      <c r="AE90" s="196">
        <f t="shared" si="21"/>
        <v>0</v>
      </c>
      <c r="AF90" s="196">
        <f t="shared" si="21"/>
        <v>0</v>
      </c>
      <c r="AG90" s="196">
        <f t="shared" si="21"/>
        <v>0</v>
      </c>
      <c r="AH90" s="196">
        <f t="shared" si="21"/>
        <v>0</v>
      </c>
      <c r="AI90" s="196">
        <f t="shared" si="21"/>
        <v>0</v>
      </c>
      <c r="AJ90" s="196">
        <f t="shared" si="21"/>
        <v>0</v>
      </c>
      <c r="AK90" s="196">
        <f t="shared" si="21"/>
        <v>0</v>
      </c>
      <c r="AL90" s="197">
        <f t="shared" si="22"/>
        <v>0</v>
      </c>
      <c r="AO90" s="302">
        <f t="shared" si="24"/>
        <v>0</v>
      </c>
      <c r="AP90" s="302">
        <f t="shared" si="25"/>
        <v>0</v>
      </c>
      <c r="AQ90" s="302">
        <f t="shared" si="26"/>
        <v>0</v>
      </c>
      <c r="AR90" s="302">
        <f t="shared" si="27"/>
        <v>1</v>
      </c>
      <c r="AS90" s="302">
        <f t="shared" si="28"/>
        <v>0</v>
      </c>
      <c r="AT90" s="302">
        <f t="shared" si="29"/>
        <v>1</v>
      </c>
    </row>
    <row r="91" spans="1:46" ht="29.25">
      <c r="A91" s="278" t="s">
        <v>35</v>
      </c>
      <c r="B91" s="12"/>
      <c r="C91" s="30"/>
      <c r="D91" s="47"/>
      <c r="E91" s="47"/>
      <c r="F91" s="47"/>
      <c r="G91" s="47"/>
      <c r="H91" s="47"/>
      <c r="I91" s="47"/>
      <c r="J91" s="47"/>
      <c r="K91" s="47"/>
      <c r="L91" s="177">
        <f t="shared" si="19"/>
        <v>0</v>
      </c>
      <c r="M91" s="30"/>
      <c r="P91" s="194">
        <f>IF($C91='1. VSEBINA_SADRŽAJ'!$H$28,D91,D91/'1. VSEBINA_SADRŽAJ'!$B$41)</f>
        <v>0</v>
      </c>
      <c r="Q91" s="194">
        <f>IF($C91='1. VSEBINA_SADRŽAJ'!$H$28,E91,E91/'1. VSEBINA_SADRŽAJ'!$B$41)</f>
        <v>0</v>
      </c>
      <c r="R91" s="194">
        <f>IF($C91='1. VSEBINA_SADRŽAJ'!$H$28,F91,F91/'1. VSEBINA_SADRŽAJ'!$B$41)</f>
        <v>0</v>
      </c>
      <c r="S91" s="194">
        <f>IF($C91='1. VSEBINA_SADRŽAJ'!$H$28,G91,G91/'1. VSEBINA_SADRŽAJ'!$B$41)</f>
        <v>0</v>
      </c>
      <c r="T91" s="194">
        <f>IF($C91='1. VSEBINA_SADRŽAJ'!$H$28,H91,H91/'1. VSEBINA_SADRŽAJ'!$B$41)</f>
        <v>0</v>
      </c>
      <c r="U91" s="194">
        <f>IF($C91='1. VSEBINA_SADRŽAJ'!$H$28,I91,I91/'1. VSEBINA_SADRŽAJ'!$B$41)</f>
        <v>0</v>
      </c>
      <c r="V91" s="194">
        <f>IF($C91='1. VSEBINA_SADRŽAJ'!$H$28,J91,J91/'1. VSEBINA_SADRŽAJ'!$B$41)</f>
        <v>0</v>
      </c>
      <c r="W91" s="194">
        <f>IF($C91='1. VSEBINA_SADRŽAJ'!$H$28,K91,K91/'1. VSEBINA_SADRŽAJ'!$B$41)</f>
        <v>0</v>
      </c>
      <c r="X91" s="301" t="str">
        <f t="shared" si="20"/>
        <v>.</v>
      </c>
      <c r="Y91" s="4"/>
      <c r="AA91" s="4" t="str">
        <f t="shared" si="23"/>
        <v>P9 -</v>
      </c>
      <c r="AD91" s="196">
        <f t="shared" si="21"/>
        <v>0</v>
      </c>
      <c r="AE91" s="196">
        <f t="shared" si="21"/>
        <v>0</v>
      </c>
      <c r="AF91" s="196">
        <f t="shared" si="21"/>
        <v>0</v>
      </c>
      <c r="AG91" s="196">
        <f t="shared" si="21"/>
        <v>0</v>
      </c>
      <c r="AH91" s="196">
        <f t="shared" si="21"/>
        <v>0</v>
      </c>
      <c r="AI91" s="196">
        <f t="shared" si="21"/>
        <v>0</v>
      </c>
      <c r="AJ91" s="196">
        <f t="shared" si="21"/>
        <v>0</v>
      </c>
      <c r="AK91" s="196">
        <f t="shared" si="21"/>
        <v>0</v>
      </c>
      <c r="AL91" s="197">
        <f t="shared" si="22"/>
        <v>0</v>
      </c>
      <c r="AO91" s="302">
        <f t="shared" si="24"/>
        <v>0</v>
      </c>
      <c r="AP91" s="302">
        <f t="shared" si="25"/>
        <v>0</v>
      </c>
      <c r="AQ91" s="302">
        <f t="shared" si="26"/>
        <v>0</v>
      </c>
      <c r="AR91" s="302">
        <f t="shared" si="27"/>
        <v>1</v>
      </c>
      <c r="AS91" s="302">
        <f t="shared" si="28"/>
        <v>0</v>
      </c>
      <c r="AT91" s="302">
        <f t="shared" si="29"/>
        <v>1</v>
      </c>
    </row>
    <row r="92" spans="1:46" ht="33.75" customHeight="1">
      <c r="A92" s="278" t="s">
        <v>36</v>
      </c>
      <c r="B92" s="12"/>
      <c r="C92" s="30"/>
      <c r="D92" s="47"/>
      <c r="E92" s="47"/>
      <c r="F92" s="47"/>
      <c r="G92" s="47"/>
      <c r="H92" s="47"/>
      <c r="I92" s="47"/>
      <c r="J92" s="47"/>
      <c r="K92" s="47"/>
      <c r="L92" s="177">
        <f t="shared" si="19"/>
        <v>0</v>
      </c>
      <c r="M92" s="30"/>
      <c r="P92" s="194">
        <f>IF($C92='1. VSEBINA_SADRŽAJ'!$H$28,D92,D92/'1. VSEBINA_SADRŽAJ'!$B$41)</f>
        <v>0</v>
      </c>
      <c r="Q92" s="194">
        <f>IF($C92='1. VSEBINA_SADRŽAJ'!$H$28,E92,E92/'1. VSEBINA_SADRŽAJ'!$B$41)</f>
        <v>0</v>
      </c>
      <c r="R92" s="194">
        <f>IF($C92='1. VSEBINA_SADRŽAJ'!$H$28,F92,F92/'1. VSEBINA_SADRŽAJ'!$B$41)</f>
        <v>0</v>
      </c>
      <c r="S92" s="194">
        <f>IF($C92='1. VSEBINA_SADRŽAJ'!$H$28,G92,G92/'1. VSEBINA_SADRŽAJ'!$B$41)</f>
        <v>0</v>
      </c>
      <c r="T92" s="194">
        <f>IF($C92='1. VSEBINA_SADRŽAJ'!$H$28,H92,H92/'1. VSEBINA_SADRŽAJ'!$B$41)</f>
        <v>0</v>
      </c>
      <c r="U92" s="194">
        <f>IF($C92='1. VSEBINA_SADRŽAJ'!$H$28,I92,I92/'1. VSEBINA_SADRŽAJ'!$B$41)</f>
        <v>0</v>
      </c>
      <c r="V92" s="194">
        <f>IF($C92='1. VSEBINA_SADRŽAJ'!$H$28,J92,J92/'1. VSEBINA_SADRŽAJ'!$B$41)</f>
        <v>0</v>
      </c>
      <c r="W92" s="194">
        <f>IF($C92='1. VSEBINA_SADRŽAJ'!$H$28,K92,K92/'1. VSEBINA_SADRŽAJ'!$B$41)</f>
        <v>0</v>
      </c>
      <c r="X92" s="301" t="str">
        <f t="shared" si="20"/>
        <v>.</v>
      </c>
      <c r="Y92" s="4"/>
      <c r="AA92" s="4" t="str">
        <f t="shared" si="23"/>
        <v>P10 -</v>
      </c>
      <c r="AD92" s="196">
        <f t="shared" si="21"/>
        <v>0</v>
      </c>
      <c r="AE92" s="196">
        <f t="shared" si="21"/>
        <v>0</v>
      </c>
      <c r="AF92" s="196">
        <f t="shared" si="21"/>
        <v>0</v>
      </c>
      <c r="AG92" s="196">
        <f t="shared" si="21"/>
        <v>0</v>
      </c>
      <c r="AH92" s="196">
        <f t="shared" si="21"/>
        <v>0</v>
      </c>
      <c r="AI92" s="196">
        <f t="shared" si="21"/>
        <v>0</v>
      </c>
      <c r="AJ92" s="196">
        <f t="shared" si="21"/>
        <v>0</v>
      </c>
      <c r="AK92" s="196">
        <f t="shared" si="21"/>
        <v>0</v>
      </c>
      <c r="AL92" s="197">
        <f t="shared" si="22"/>
        <v>0</v>
      </c>
      <c r="AO92" s="302">
        <f t="shared" si="24"/>
        <v>0</v>
      </c>
      <c r="AP92" s="302">
        <f t="shared" si="25"/>
        <v>0</v>
      </c>
      <c r="AQ92" s="302">
        <f t="shared" si="26"/>
        <v>0</v>
      </c>
      <c r="AR92" s="302">
        <f t="shared" si="27"/>
        <v>1</v>
      </c>
      <c r="AS92" s="302">
        <f t="shared" si="28"/>
        <v>0</v>
      </c>
      <c r="AT92" s="302">
        <f t="shared" si="29"/>
        <v>1</v>
      </c>
    </row>
    <row r="93" spans="1:46" ht="36" customHeight="1">
      <c r="A93" s="278" t="s">
        <v>37</v>
      </c>
      <c r="B93" s="12"/>
      <c r="C93" s="30"/>
      <c r="D93" s="47"/>
      <c r="E93" s="47"/>
      <c r="F93" s="47"/>
      <c r="G93" s="47"/>
      <c r="H93" s="47"/>
      <c r="I93" s="47"/>
      <c r="J93" s="47"/>
      <c r="K93" s="47"/>
      <c r="L93" s="177">
        <f t="shared" si="19"/>
        <v>0</v>
      </c>
      <c r="M93" s="30"/>
      <c r="P93" s="194">
        <f>IF($C93='1. VSEBINA_SADRŽAJ'!$H$28,D93,D93/'1. VSEBINA_SADRŽAJ'!$B$41)</f>
        <v>0</v>
      </c>
      <c r="Q93" s="194">
        <f>IF($C93='1. VSEBINA_SADRŽAJ'!$H$28,E93,E93/'1. VSEBINA_SADRŽAJ'!$B$41)</f>
        <v>0</v>
      </c>
      <c r="R93" s="194">
        <f>IF($C93='1. VSEBINA_SADRŽAJ'!$H$28,F93,F93/'1. VSEBINA_SADRŽAJ'!$B$41)</f>
        <v>0</v>
      </c>
      <c r="S93" s="194">
        <f>IF($C93='1. VSEBINA_SADRŽAJ'!$H$28,G93,G93/'1. VSEBINA_SADRŽAJ'!$B$41)</f>
        <v>0</v>
      </c>
      <c r="T93" s="194">
        <f>IF($C93='1. VSEBINA_SADRŽAJ'!$H$28,H93,H93/'1. VSEBINA_SADRŽAJ'!$B$41)</f>
        <v>0</v>
      </c>
      <c r="U93" s="194">
        <f>IF($C93='1. VSEBINA_SADRŽAJ'!$H$28,I93,I93/'1. VSEBINA_SADRŽAJ'!$B$41)</f>
        <v>0</v>
      </c>
      <c r="V93" s="194">
        <f>IF($C93='1. VSEBINA_SADRŽAJ'!$H$28,J93,J93/'1. VSEBINA_SADRŽAJ'!$B$41)</f>
        <v>0</v>
      </c>
      <c r="W93" s="194">
        <f>IF($C93='1. VSEBINA_SADRŽAJ'!$H$28,K93,K93/'1. VSEBINA_SADRŽAJ'!$B$41)</f>
        <v>0</v>
      </c>
      <c r="X93" s="301" t="str">
        <f t="shared" si="20"/>
        <v>.</v>
      </c>
      <c r="Y93" s="4"/>
      <c r="AA93" s="4" t="str">
        <f t="shared" si="23"/>
        <v>P11 - </v>
      </c>
      <c r="AD93" s="196">
        <f t="shared" si="21"/>
        <v>0</v>
      </c>
      <c r="AE93" s="196">
        <f t="shared" si="21"/>
        <v>0</v>
      </c>
      <c r="AF93" s="196">
        <f t="shared" si="21"/>
        <v>0</v>
      </c>
      <c r="AG93" s="196">
        <f t="shared" si="21"/>
        <v>0</v>
      </c>
      <c r="AH93" s="196">
        <f t="shared" si="21"/>
        <v>0</v>
      </c>
      <c r="AI93" s="196">
        <f t="shared" si="21"/>
        <v>0</v>
      </c>
      <c r="AJ93" s="196">
        <f t="shared" si="21"/>
        <v>0</v>
      </c>
      <c r="AK93" s="196">
        <f t="shared" si="21"/>
        <v>0</v>
      </c>
      <c r="AL93" s="197">
        <f t="shared" si="22"/>
        <v>0</v>
      </c>
      <c r="AO93" s="302">
        <f t="shared" si="24"/>
        <v>0</v>
      </c>
      <c r="AP93" s="302">
        <f t="shared" si="25"/>
        <v>0</v>
      </c>
      <c r="AQ93" s="302">
        <f t="shared" si="26"/>
        <v>0</v>
      </c>
      <c r="AR93" s="302">
        <f t="shared" si="27"/>
        <v>1</v>
      </c>
      <c r="AS93" s="302">
        <f t="shared" si="28"/>
        <v>0</v>
      </c>
      <c r="AT93" s="302">
        <f t="shared" si="29"/>
        <v>1</v>
      </c>
    </row>
    <row r="94" spans="1:46" ht="35.25" customHeight="1">
      <c r="A94" s="278" t="s">
        <v>38</v>
      </c>
      <c r="B94" s="12"/>
      <c r="C94" s="30"/>
      <c r="D94" s="47"/>
      <c r="E94" s="47"/>
      <c r="F94" s="47"/>
      <c r="G94" s="47"/>
      <c r="H94" s="47"/>
      <c r="I94" s="47"/>
      <c r="J94" s="47"/>
      <c r="K94" s="47"/>
      <c r="L94" s="177">
        <f t="shared" si="19"/>
        <v>0</v>
      </c>
      <c r="M94" s="30"/>
      <c r="P94" s="194">
        <f>IF($C94='1. VSEBINA_SADRŽAJ'!$H$28,D94,D94/'1. VSEBINA_SADRŽAJ'!$B$41)</f>
        <v>0</v>
      </c>
      <c r="Q94" s="194">
        <f>IF($C94='1. VSEBINA_SADRŽAJ'!$H$28,E94,E94/'1. VSEBINA_SADRŽAJ'!$B$41)</f>
        <v>0</v>
      </c>
      <c r="R94" s="194">
        <f>IF($C94='1. VSEBINA_SADRŽAJ'!$H$28,F94,F94/'1. VSEBINA_SADRŽAJ'!$B$41)</f>
        <v>0</v>
      </c>
      <c r="S94" s="194">
        <f>IF($C94='1. VSEBINA_SADRŽAJ'!$H$28,G94,G94/'1. VSEBINA_SADRŽAJ'!$B$41)</f>
        <v>0</v>
      </c>
      <c r="T94" s="194">
        <f>IF($C94='1. VSEBINA_SADRŽAJ'!$H$28,H94,H94/'1. VSEBINA_SADRŽAJ'!$B$41)</f>
        <v>0</v>
      </c>
      <c r="U94" s="194">
        <f>IF($C94='1. VSEBINA_SADRŽAJ'!$H$28,I94,I94/'1. VSEBINA_SADRŽAJ'!$B$41)</f>
        <v>0</v>
      </c>
      <c r="V94" s="194">
        <f>IF($C94='1. VSEBINA_SADRŽAJ'!$H$28,J94,J94/'1. VSEBINA_SADRŽAJ'!$B$41)</f>
        <v>0</v>
      </c>
      <c r="W94" s="194">
        <f>IF($C94='1. VSEBINA_SADRŽAJ'!$H$28,K94,K94/'1. VSEBINA_SADRŽAJ'!$B$41)</f>
        <v>0</v>
      </c>
      <c r="X94" s="301" t="str">
        <f t="shared" si="20"/>
        <v>.</v>
      </c>
      <c r="Y94" s="4"/>
      <c r="AA94" s="4" t="str">
        <f t="shared" si="23"/>
        <v>P12 -</v>
      </c>
      <c r="AD94" s="196">
        <f t="shared" si="21"/>
        <v>0</v>
      </c>
      <c r="AE94" s="196">
        <f t="shared" si="21"/>
        <v>0</v>
      </c>
      <c r="AF94" s="196">
        <f t="shared" si="21"/>
        <v>0</v>
      </c>
      <c r="AG94" s="196">
        <f t="shared" si="21"/>
        <v>0</v>
      </c>
      <c r="AH94" s="196">
        <f t="shared" si="21"/>
        <v>0</v>
      </c>
      <c r="AI94" s="196">
        <f t="shared" si="21"/>
        <v>0</v>
      </c>
      <c r="AJ94" s="196">
        <f t="shared" si="21"/>
        <v>0</v>
      </c>
      <c r="AK94" s="196">
        <f t="shared" si="21"/>
        <v>0</v>
      </c>
      <c r="AL94" s="197">
        <f t="shared" si="22"/>
        <v>0</v>
      </c>
      <c r="AO94" s="302">
        <f t="shared" si="24"/>
        <v>0</v>
      </c>
      <c r="AP94" s="302">
        <f t="shared" si="25"/>
        <v>0</v>
      </c>
      <c r="AQ94" s="302">
        <f t="shared" si="26"/>
        <v>0</v>
      </c>
      <c r="AR94" s="302">
        <f t="shared" si="27"/>
        <v>1</v>
      </c>
      <c r="AS94" s="302">
        <f t="shared" si="28"/>
        <v>0</v>
      </c>
      <c r="AT94" s="302">
        <f t="shared" si="29"/>
        <v>1</v>
      </c>
    </row>
    <row r="95" spans="1:46" ht="38.25" customHeight="1">
      <c r="A95" s="278" t="s">
        <v>39</v>
      </c>
      <c r="B95" s="12"/>
      <c r="C95" s="30"/>
      <c r="D95" s="47"/>
      <c r="E95" s="47"/>
      <c r="F95" s="47"/>
      <c r="G95" s="47"/>
      <c r="H95" s="47"/>
      <c r="I95" s="47"/>
      <c r="J95" s="47"/>
      <c r="K95" s="47"/>
      <c r="L95" s="177">
        <f t="shared" si="19"/>
        <v>0</v>
      </c>
      <c r="M95" s="30"/>
      <c r="P95" s="194">
        <f>IF($C95='1. VSEBINA_SADRŽAJ'!$H$28,D95,D95/'1. VSEBINA_SADRŽAJ'!$B$41)</f>
        <v>0</v>
      </c>
      <c r="Q95" s="194">
        <f>IF($C95='1. VSEBINA_SADRŽAJ'!$H$28,E95,E95/'1. VSEBINA_SADRŽAJ'!$B$41)</f>
        <v>0</v>
      </c>
      <c r="R95" s="194">
        <f>IF($C95='1. VSEBINA_SADRŽAJ'!$H$28,F95,F95/'1. VSEBINA_SADRŽAJ'!$B$41)</f>
        <v>0</v>
      </c>
      <c r="S95" s="194">
        <f>IF($C95='1. VSEBINA_SADRŽAJ'!$H$28,G95,G95/'1. VSEBINA_SADRŽAJ'!$B$41)</f>
        <v>0</v>
      </c>
      <c r="T95" s="194">
        <f>IF($C95='1. VSEBINA_SADRŽAJ'!$H$28,H95,H95/'1. VSEBINA_SADRŽAJ'!$B$41)</f>
        <v>0</v>
      </c>
      <c r="U95" s="194">
        <f>IF($C95='1. VSEBINA_SADRŽAJ'!$H$28,I95,I95/'1. VSEBINA_SADRŽAJ'!$B$41)</f>
        <v>0</v>
      </c>
      <c r="V95" s="194">
        <f>IF($C95='1. VSEBINA_SADRŽAJ'!$H$28,J95,J95/'1. VSEBINA_SADRŽAJ'!$B$41)</f>
        <v>0</v>
      </c>
      <c r="W95" s="194">
        <f>IF($C95='1. VSEBINA_SADRŽAJ'!$H$28,K95,K95/'1. VSEBINA_SADRŽAJ'!$B$41)</f>
        <v>0</v>
      </c>
      <c r="X95" s="301" t="str">
        <f t="shared" si="20"/>
        <v>.</v>
      </c>
      <c r="Y95" s="4"/>
      <c r="AO95" s="302">
        <f t="shared" si="24"/>
        <v>0</v>
      </c>
      <c r="AP95" s="302">
        <f t="shared" si="25"/>
        <v>0</v>
      </c>
      <c r="AQ95" s="302">
        <f t="shared" si="26"/>
        <v>0</v>
      </c>
      <c r="AR95" s="302">
        <f t="shared" si="27"/>
        <v>1</v>
      </c>
      <c r="AS95" s="302">
        <f t="shared" si="28"/>
        <v>0</v>
      </c>
      <c r="AT95" s="302">
        <f t="shared" si="29"/>
        <v>1</v>
      </c>
    </row>
    <row r="96" spans="1:46" ht="36" customHeight="1">
      <c r="A96" s="278" t="s">
        <v>40</v>
      </c>
      <c r="B96" s="12"/>
      <c r="C96" s="30"/>
      <c r="D96" s="47"/>
      <c r="E96" s="47"/>
      <c r="F96" s="47"/>
      <c r="G96" s="47"/>
      <c r="H96" s="47"/>
      <c r="I96" s="47"/>
      <c r="J96" s="47"/>
      <c r="K96" s="47"/>
      <c r="L96" s="177">
        <f t="shared" si="19"/>
        <v>0</v>
      </c>
      <c r="M96" s="30"/>
      <c r="P96" s="194">
        <f>IF($C96='1. VSEBINA_SADRŽAJ'!$H$28,D96,D96/'1. VSEBINA_SADRŽAJ'!$B$41)</f>
        <v>0</v>
      </c>
      <c r="Q96" s="194">
        <f>IF($C96='1. VSEBINA_SADRŽAJ'!$H$28,E96,E96/'1. VSEBINA_SADRŽAJ'!$B$41)</f>
        <v>0</v>
      </c>
      <c r="R96" s="194">
        <f>IF($C96='1. VSEBINA_SADRŽAJ'!$H$28,F96,F96/'1. VSEBINA_SADRŽAJ'!$B$41)</f>
        <v>0</v>
      </c>
      <c r="S96" s="194">
        <f>IF($C96='1. VSEBINA_SADRŽAJ'!$H$28,G96,G96/'1. VSEBINA_SADRŽAJ'!$B$41)</f>
        <v>0</v>
      </c>
      <c r="T96" s="194">
        <f>IF($C96='1. VSEBINA_SADRŽAJ'!$H$28,H96,H96/'1. VSEBINA_SADRŽAJ'!$B$41)</f>
        <v>0</v>
      </c>
      <c r="U96" s="194">
        <f>IF($C96='1. VSEBINA_SADRŽAJ'!$H$28,I96,I96/'1. VSEBINA_SADRŽAJ'!$B$41)</f>
        <v>0</v>
      </c>
      <c r="V96" s="194">
        <f>IF($C96='1. VSEBINA_SADRŽAJ'!$H$28,J96,J96/'1. VSEBINA_SADRŽAJ'!$B$41)</f>
        <v>0</v>
      </c>
      <c r="W96" s="194">
        <f>IF($C96='1. VSEBINA_SADRŽAJ'!$H$28,K96,K96/'1. VSEBINA_SADRŽAJ'!$B$41)</f>
        <v>0</v>
      </c>
      <c r="X96" s="301" t="str">
        <f t="shared" si="20"/>
        <v>.</v>
      </c>
      <c r="Y96" s="4"/>
      <c r="AO96" s="302">
        <f t="shared" si="24"/>
        <v>0</v>
      </c>
      <c r="AP96" s="302">
        <f t="shared" si="25"/>
        <v>0</v>
      </c>
      <c r="AQ96" s="302">
        <f t="shared" si="26"/>
        <v>0</v>
      </c>
      <c r="AR96" s="302">
        <f t="shared" si="27"/>
        <v>1</v>
      </c>
      <c r="AS96" s="302">
        <f t="shared" si="28"/>
        <v>0</v>
      </c>
      <c r="AT96" s="302">
        <f t="shared" si="29"/>
        <v>1</v>
      </c>
    </row>
    <row r="97" spans="1:46" ht="39" customHeight="1">
      <c r="A97" s="278" t="s">
        <v>41</v>
      </c>
      <c r="B97" s="12"/>
      <c r="C97" s="30"/>
      <c r="D97" s="47"/>
      <c r="E97" s="47"/>
      <c r="F97" s="47"/>
      <c r="G97" s="47"/>
      <c r="H97" s="47"/>
      <c r="I97" s="47"/>
      <c r="J97" s="47"/>
      <c r="K97" s="47"/>
      <c r="L97" s="177">
        <f t="shared" si="19"/>
        <v>0</v>
      </c>
      <c r="M97" s="30"/>
      <c r="P97" s="194">
        <f>IF($C97='1. VSEBINA_SADRŽAJ'!$H$28,D97,D97/'1. VSEBINA_SADRŽAJ'!$B$41)</f>
        <v>0</v>
      </c>
      <c r="Q97" s="194">
        <f>IF($C97='1. VSEBINA_SADRŽAJ'!$H$28,E97,E97/'1. VSEBINA_SADRŽAJ'!$B$41)</f>
        <v>0</v>
      </c>
      <c r="R97" s="194">
        <f>IF($C97='1. VSEBINA_SADRŽAJ'!$H$28,F97,F97/'1. VSEBINA_SADRŽAJ'!$B$41)</f>
        <v>0</v>
      </c>
      <c r="S97" s="194">
        <f>IF($C97='1. VSEBINA_SADRŽAJ'!$H$28,G97,G97/'1. VSEBINA_SADRŽAJ'!$B$41)</f>
        <v>0</v>
      </c>
      <c r="T97" s="194">
        <f>IF($C97='1. VSEBINA_SADRŽAJ'!$H$28,H97,H97/'1. VSEBINA_SADRŽAJ'!$B$41)</f>
        <v>0</v>
      </c>
      <c r="U97" s="194">
        <f>IF($C97='1. VSEBINA_SADRŽAJ'!$H$28,I97,I97/'1. VSEBINA_SADRŽAJ'!$B$41)</f>
        <v>0</v>
      </c>
      <c r="V97" s="194">
        <f>IF($C97='1. VSEBINA_SADRŽAJ'!$H$28,J97,J97/'1. VSEBINA_SADRŽAJ'!$B$41)</f>
        <v>0</v>
      </c>
      <c r="W97" s="194">
        <f>IF($C97='1. VSEBINA_SADRŽAJ'!$H$28,K97,K97/'1. VSEBINA_SADRŽAJ'!$B$41)</f>
        <v>0</v>
      </c>
      <c r="X97" s="301" t="str">
        <f t="shared" si="20"/>
        <v>.</v>
      </c>
      <c r="Y97" s="4"/>
      <c r="AO97" s="302">
        <f t="shared" si="24"/>
        <v>0</v>
      </c>
      <c r="AP97" s="302">
        <f t="shared" si="25"/>
        <v>0</v>
      </c>
      <c r="AQ97" s="302">
        <f t="shared" si="26"/>
        <v>0</v>
      </c>
      <c r="AR97" s="302">
        <f t="shared" si="27"/>
        <v>1</v>
      </c>
      <c r="AS97" s="302">
        <f t="shared" si="28"/>
        <v>0</v>
      </c>
      <c r="AT97" s="302">
        <f t="shared" si="29"/>
        <v>1</v>
      </c>
    </row>
    <row r="98" spans="1:46" ht="36.75" customHeight="1">
      <c r="A98" s="278" t="s">
        <v>42</v>
      </c>
      <c r="B98" s="12"/>
      <c r="C98" s="30"/>
      <c r="D98" s="47"/>
      <c r="E98" s="47"/>
      <c r="F98" s="47"/>
      <c r="G98" s="47"/>
      <c r="H98" s="47"/>
      <c r="I98" s="47"/>
      <c r="J98" s="47"/>
      <c r="K98" s="47"/>
      <c r="L98" s="177">
        <f t="shared" si="19"/>
        <v>0</v>
      </c>
      <c r="M98" s="30"/>
      <c r="P98" s="194">
        <f>IF($C98='1. VSEBINA_SADRŽAJ'!$H$28,D98,D98/'1. VSEBINA_SADRŽAJ'!$B$41)</f>
        <v>0</v>
      </c>
      <c r="Q98" s="194">
        <f>IF($C98='1. VSEBINA_SADRŽAJ'!$H$28,E98,E98/'1. VSEBINA_SADRŽAJ'!$B$41)</f>
        <v>0</v>
      </c>
      <c r="R98" s="194">
        <f>IF($C98='1. VSEBINA_SADRŽAJ'!$H$28,F98,F98/'1. VSEBINA_SADRŽAJ'!$B$41)</f>
        <v>0</v>
      </c>
      <c r="S98" s="194">
        <f>IF($C98='1. VSEBINA_SADRŽAJ'!$H$28,G98,G98/'1. VSEBINA_SADRŽAJ'!$B$41)</f>
        <v>0</v>
      </c>
      <c r="T98" s="194">
        <f>IF($C98='1. VSEBINA_SADRŽAJ'!$H$28,H98,H98/'1. VSEBINA_SADRŽAJ'!$B$41)</f>
        <v>0</v>
      </c>
      <c r="U98" s="194">
        <f>IF($C98='1. VSEBINA_SADRŽAJ'!$H$28,I98,I98/'1. VSEBINA_SADRŽAJ'!$B$41)</f>
        <v>0</v>
      </c>
      <c r="V98" s="194">
        <f>IF($C98='1. VSEBINA_SADRŽAJ'!$H$28,J98,J98/'1. VSEBINA_SADRŽAJ'!$B$41)</f>
        <v>0</v>
      </c>
      <c r="W98" s="194">
        <f>IF($C98='1. VSEBINA_SADRŽAJ'!$H$28,K98,K98/'1. VSEBINA_SADRŽAJ'!$B$41)</f>
        <v>0</v>
      </c>
      <c r="X98" s="301" t="str">
        <f t="shared" si="20"/>
        <v>.</v>
      </c>
      <c r="Y98" s="4"/>
      <c r="AO98" s="302">
        <f t="shared" si="24"/>
        <v>0</v>
      </c>
      <c r="AP98" s="302">
        <f t="shared" si="25"/>
        <v>0</v>
      </c>
      <c r="AQ98" s="302">
        <f t="shared" si="26"/>
        <v>0</v>
      </c>
      <c r="AR98" s="302">
        <f t="shared" si="27"/>
        <v>1</v>
      </c>
      <c r="AS98" s="302">
        <f t="shared" si="28"/>
        <v>0</v>
      </c>
      <c r="AT98" s="302">
        <f t="shared" si="29"/>
        <v>1</v>
      </c>
    </row>
    <row r="99" spans="1:46" ht="34.5" customHeight="1">
      <c r="A99" s="278" t="s">
        <v>43</v>
      </c>
      <c r="B99" s="12"/>
      <c r="C99" s="30"/>
      <c r="D99" s="47"/>
      <c r="E99" s="47"/>
      <c r="F99" s="47"/>
      <c r="G99" s="47"/>
      <c r="H99" s="47"/>
      <c r="I99" s="47"/>
      <c r="J99" s="47"/>
      <c r="K99" s="47"/>
      <c r="L99" s="177">
        <f t="shared" si="19"/>
        <v>0</v>
      </c>
      <c r="M99" s="30"/>
      <c r="P99" s="194">
        <f>IF($C99='1. VSEBINA_SADRŽAJ'!$H$28,D99,D99/'1. VSEBINA_SADRŽAJ'!$B$41)</f>
        <v>0</v>
      </c>
      <c r="Q99" s="194">
        <f>IF($C99='1. VSEBINA_SADRŽAJ'!$H$28,E99,E99/'1. VSEBINA_SADRŽAJ'!$B$41)</f>
        <v>0</v>
      </c>
      <c r="R99" s="194">
        <f>IF($C99='1. VSEBINA_SADRŽAJ'!$H$28,F99,F99/'1. VSEBINA_SADRŽAJ'!$B$41)</f>
        <v>0</v>
      </c>
      <c r="S99" s="194">
        <f>IF($C99='1. VSEBINA_SADRŽAJ'!$H$28,G99,G99/'1. VSEBINA_SADRŽAJ'!$B$41)</f>
        <v>0</v>
      </c>
      <c r="T99" s="194">
        <f>IF($C99='1. VSEBINA_SADRŽAJ'!$H$28,H99,H99/'1. VSEBINA_SADRŽAJ'!$B$41)</f>
        <v>0</v>
      </c>
      <c r="U99" s="194">
        <f>IF($C99='1. VSEBINA_SADRŽAJ'!$H$28,I99,I99/'1. VSEBINA_SADRŽAJ'!$B$41)</f>
        <v>0</v>
      </c>
      <c r="V99" s="194">
        <f>IF($C99='1. VSEBINA_SADRŽAJ'!$H$28,J99,J99/'1. VSEBINA_SADRŽAJ'!$B$41)</f>
        <v>0</v>
      </c>
      <c r="W99" s="194">
        <f>IF($C99='1. VSEBINA_SADRŽAJ'!$H$28,K99,K99/'1. VSEBINA_SADRŽAJ'!$B$41)</f>
        <v>0</v>
      </c>
      <c r="X99" s="301" t="str">
        <f t="shared" si="20"/>
        <v>.</v>
      </c>
      <c r="Y99" s="4"/>
      <c r="AO99" s="302">
        <f t="shared" si="24"/>
        <v>0</v>
      </c>
      <c r="AP99" s="302">
        <f t="shared" si="25"/>
        <v>0</v>
      </c>
      <c r="AQ99" s="302">
        <f t="shared" si="26"/>
        <v>0</v>
      </c>
      <c r="AR99" s="302">
        <f t="shared" si="27"/>
        <v>1</v>
      </c>
      <c r="AS99" s="302">
        <f t="shared" si="28"/>
        <v>0</v>
      </c>
      <c r="AT99" s="302">
        <f t="shared" si="29"/>
        <v>1</v>
      </c>
    </row>
    <row r="100" spans="1:46" ht="38.25" customHeight="1">
      <c r="A100" s="278" t="s">
        <v>44</v>
      </c>
      <c r="B100" s="12"/>
      <c r="C100" s="30"/>
      <c r="D100" s="47"/>
      <c r="E100" s="47"/>
      <c r="F100" s="47"/>
      <c r="G100" s="47"/>
      <c r="H100" s="47"/>
      <c r="I100" s="47"/>
      <c r="J100" s="47"/>
      <c r="K100" s="47"/>
      <c r="L100" s="177">
        <f t="shared" si="19"/>
        <v>0</v>
      </c>
      <c r="M100" s="30"/>
      <c r="P100" s="194">
        <f>IF($C100='1. VSEBINA_SADRŽAJ'!$H$28,D100,D100/'1. VSEBINA_SADRŽAJ'!$B$41)</f>
        <v>0</v>
      </c>
      <c r="Q100" s="194">
        <f>IF($C100='1. VSEBINA_SADRŽAJ'!$H$28,E100,E100/'1. VSEBINA_SADRŽAJ'!$B$41)</f>
        <v>0</v>
      </c>
      <c r="R100" s="194">
        <f>IF($C100='1. VSEBINA_SADRŽAJ'!$H$28,F100,F100/'1. VSEBINA_SADRŽAJ'!$B$41)</f>
        <v>0</v>
      </c>
      <c r="S100" s="194">
        <f>IF($C100='1. VSEBINA_SADRŽAJ'!$H$28,G100,G100/'1. VSEBINA_SADRŽAJ'!$B$41)</f>
        <v>0</v>
      </c>
      <c r="T100" s="194">
        <f>IF($C100='1. VSEBINA_SADRŽAJ'!$H$28,H100,H100/'1. VSEBINA_SADRŽAJ'!$B$41)</f>
        <v>0</v>
      </c>
      <c r="U100" s="194">
        <f>IF($C100='1. VSEBINA_SADRŽAJ'!$H$28,I100,I100/'1. VSEBINA_SADRŽAJ'!$B$41)</f>
        <v>0</v>
      </c>
      <c r="V100" s="194">
        <f>IF($C100='1. VSEBINA_SADRŽAJ'!$H$28,J100,J100/'1. VSEBINA_SADRŽAJ'!$B$41)</f>
        <v>0</v>
      </c>
      <c r="W100" s="194">
        <f>IF($C100='1. VSEBINA_SADRŽAJ'!$H$28,K100,K100/'1. VSEBINA_SADRŽAJ'!$B$41)</f>
        <v>0</v>
      </c>
      <c r="X100" s="301" t="str">
        <f t="shared" si="20"/>
        <v>.</v>
      </c>
      <c r="Y100" s="4"/>
      <c r="AO100" s="302">
        <f t="shared" si="24"/>
        <v>0</v>
      </c>
      <c r="AP100" s="302">
        <f t="shared" si="25"/>
        <v>0</v>
      </c>
      <c r="AQ100" s="302">
        <f t="shared" si="26"/>
        <v>0</v>
      </c>
      <c r="AR100" s="302">
        <f t="shared" si="27"/>
        <v>1</v>
      </c>
      <c r="AS100" s="302">
        <f t="shared" si="28"/>
        <v>0</v>
      </c>
      <c r="AT100" s="302">
        <f t="shared" si="29"/>
        <v>1</v>
      </c>
    </row>
    <row r="101" spans="1:46" ht="31.5" customHeight="1">
      <c r="A101" s="278" t="s">
        <v>45</v>
      </c>
      <c r="B101" s="12"/>
      <c r="C101" s="30"/>
      <c r="D101" s="47"/>
      <c r="E101" s="47"/>
      <c r="F101" s="47"/>
      <c r="G101" s="47"/>
      <c r="H101" s="47"/>
      <c r="I101" s="47"/>
      <c r="J101" s="47"/>
      <c r="K101" s="47"/>
      <c r="L101" s="177">
        <f t="shared" si="19"/>
        <v>0</v>
      </c>
      <c r="M101" s="30"/>
      <c r="P101" s="194">
        <f>IF($C101='1. VSEBINA_SADRŽAJ'!$H$28,D101,D101/'1. VSEBINA_SADRŽAJ'!$B$41)</f>
        <v>0</v>
      </c>
      <c r="Q101" s="194">
        <f>IF($C101='1. VSEBINA_SADRŽAJ'!$H$28,E101,E101/'1. VSEBINA_SADRŽAJ'!$B$41)</f>
        <v>0</v>
      </c>
      <c r="R101" s="194">
        <f>IF($C101='1. VSEBINA_SADRŽAJ'!$H$28,F101,F101/'1. VSEBINA_SADRŽAJ'!$B$41)</f>
        <v>0</v>
      </c>
      <c r="S101" s="194">
        <f>IF($C101='1. VSEBINA_SADRŽAJ'!$H$28,G101,G101/'1. VSEBINA_SADRŽAJ'!$B$41)</f>
        <v>0</v>
      </c>
      <c r="T101" s="194">
        <f>IF($C101='1. VSEBINA_SADRŽAJ'!$H$28,H101,H101/'1. VSEBINA_SADRŽAJ'!$B$41)</f>
        <v>0</v>
      </c>
      <c r="U101" s="194">
        <f>IF($C101='1. VSEBINA_SADRŽAJ'!$H$28,I101,I101/'1. VSEBINA_SADRŽAJ'!$B$41)</f>
        <v>0</v>
      </c>
      <c r="V101" s="194">
        <f>IF($C101='1. VSEBINA_SADRŽAJ'!$H$28,J101,J101/'1. VSEBINA_SADRŽAJ'!$B$41)</f>
        <v>0</v>
      </c>
      <c r="W101" s="194">
        <f>IF($C101='1. VSEBINA_SADRŽAJ'!$H$28,K101,K101/'1. VSEBINA_SADRŽAJ'!$B$41)</f>
        <v>0</v>
      </c>
      <c r="X101" s="301" t="str">
        <f t="shared" si="20"/>
        <v>.</v>
      </c>
      <c r="Y101" s="4"/>
      <c r="AO101" s="302">
        <f t="shared" si="24"/>
        <v>0</v>
      </c>
      <c r="AP101" s="302">
        <f t="shared" si="25"/>
        <v>0</v>
      </c>
      <c r="AQ101" s="302">
        <f t="shared" si="26"/>
        <v>0</v>
      </c>
      <c r="AR101" s="302">
        <f t="shared" si="27"/>
        <v>1</v>
      </c>
      <c r="AS101" s="302">
        <f t="shared" si="28"/>
        <v>0</v>
      </c>
      <c r="AT101" s="302">
        <f t="shared" si="29"/>
        <v>1</v>
      </c>
    </row>
    <row r="102" spans="1:46" ht="33.75" customHeight="1">
      <c r="A102" s="278" t="s">
        <v>46</v>
      </c>
      <c r="B102" s="12"/>
      <c r="C102" s="30"/>
      <c r="D102" s="47"/>
      <c r="E102" s="47"/>
      <c r="F102" s="47"/>
      <c r="G102" s="47"/>
      <c r="H102" s="47"/>
      <c r="I102" s="47"/>
      <c r="J102" s="47"/>
      <c r="K102" s="47"/>
      <c r="L102" s="177">
        <f t="shared" si="19"/>
        <v>0</v>
      </c>
      <c r="M102" s="30"/>
      <c r="P102" s="194">
        <f>IF($C102='1. VSEBINA_SADRŽAJ'!$H$28,D102,D102/'1. VSEBINA_SADRŽAJ'!$B$41)</f>
        <v>0</v>
      </c>
      <c r="Q102" s="194">
        <f>IF($C102='1. VSEBINA_SADRŽAJ'!$H$28,E102,E102/'1. VSEBINA_SADRŽAJ'!$B$41)</f>
        <v>0</v>
      </c>
      <c r="R102" s="194">
        <f>IF($C102='1. VSEBINA_SADRŽAJ'!$H$28,F102,F102/'1. VSEBINA_SADRŽAJ'!$B$41)</f>
        <v>0</v>
      </c>
      <c r="S102" s="194">
        <f>IF($C102='1. VSEBINA_SADRŽAJ'!$H$28,G102,G102/'1. VSEBINA_SADRŽAJ'!$B$41)</f>
        <v>0</v>
      </c>
      <c r="T102" s="194">
        <f>IF($C102='1. VSEBINA_SADRŽAJ'!$H$28,H102,H102/'1. VSEBINA_SADRŽAJ'!$B$41)</f>
        <v>0</v>
      </c>
      <c r="U102" s="194">
        <f>IF($C102='1. VSEBINA_SADRŽAJ'!$H$28,I102,I102/'1. VSEBINA_SADRŽAJ'!$B$41)</f>
        <v>0</v>
      </c>
      <c r="V102" s="194">
        <f>IF($C102='1. VSEBINA_SADRŽAJ'!$H$28,J102,J102/'1. VSEBINA_SADRŽAJ'!$B$41)</f>
        <v>0</v>
      </c>
      <c r="W102" s="194">
        <f>IF($C102='1. VSEBINA_SADRŽAJ'!$H$28,K102,K102/'1. VSEBINA_SADRŽAJ'!$B$41)</f>
        <v>0</v>
      </c>
      <c r="X102" s="301" t="str">
        <f t="shared" si="20"/>
        <v>.</v>
      </c>
      <c r="Y102" s="4"/>
      <c r="AO102" s="302">
        <f t="shared" si="24"/>
        <v>0</v>
      </c>
      <c r="AP102" s="302">
        <f t="shared" si="25"/>
        <v>0</v>
      </c>
      <c r="AQ102" s="302">
        <f t="shared" si="26"/>
        <v>0</v>
      </c>
      <c r="AR102" s="302">
        <f t="shared" si="27"/>
        <v>1</v>
      </c>
      <c r="AS102" s="302">
        <f t="shared" si="28"/>
        <v>0</v>
      </c>
      <c r="AT102" s="302">
        <f t="shared" si="29"/>
        <v>1</v>
      </c>
    </row>
    <row r="103" spans="1:46" ht="29.25" customHeight="1">
      <c r="A103" s="278" t="s">
        <v>47</v>
      </c>
      <c r="B103" s="12"/>
      <c r="C103" s="30"/>
      <c r="D103" s="47"/>
      <c r="E103" s="47"/>
      <c r="F103" s="47"/>
      <c r="G103" s="47"/>
      <c r="H103" s="47"/>
      <c r="I103" s="47"/>
      <c r="J103" s="47"/>
      <c r="K103" s="47"/>
      <c r="L103" s="177">
        <f t="shared" si="19"/>
        <v>0</v>
      </c>
      <c r="M103" s="30"/>
      <c r="P103" s="194">
        <f>IF($C103='1. VSEBINA_SADRŽAJ'!$H$28,D103,D103/'1. VSEBINA_SADRŽAJ'!$B$41)</f>
        <v>0</v>
      </c>
      <c r="Q103" s="194">
        <f>IF($C103='1. VSEBINA_SADRŽAJ'!$H$28,E103,E103/'1. VSEBINA_SADRŽAJ'!$B$41)</f>
        <v>0</v>
      </c>
      <c r="R103" s="194">
        <f>IF($C103='1. VSEBINA_SADRŽAJ'!$H$28,F103,F103/'1. VSEBINA_SADRŽAJ'!$B$41)</f>
        <v>0</v>
      </c>
      <c r="S103" s="194">
        <f>IF($C103='1. VSEBINA_SADRŽAJ'!$H$28,G103,G103/'1. VSEBINA_SADRŽAJ'!$B$41)</f>
        <v>0</v>
      </c>
      <c r="T103" s="194">
        <f>IF($C103='1. VSEBINA_SADRŽAJ'!$H$28,H103,H103/'1. VSEBINA_SADRŽAJ'!$B$41)</f>
        <v>0</v>
      </c>
      <c r="U103" s="194">
        <f>IF($C103='1. VSEBINA_SADRŽAJ'!$H$28,I103,I103/'1. VSEBINA_SADRŽAJ'!$B$41)</f>
        <v>0</v>
      </c>
      <c r="V103" s="194">
        <f>IF($C103='1. VSEBINA_SADRŽAJ'!$H$28,J103,J103/'1. VSEBINA_SADRŽAJ'!$B$41)</f>
        <v>0</v>
      </c>
      <c r="W103" s="194">
        <f>IF($C103='1. VSEBINA_SADRŽAJ'!$H$28,K103,K103/'1. VSEBINA_SADRŽAJ'!$B$41)</f>
        <v>0</v>
      </c>
      <c r="X103" s="301" t="str">
        <f t="shared" si="20"/>
        <v>.</v>
      </c>
      <c r="Y103" s="4"/>
      <c r="AO103" s="302">
        <f t="shared" si="24"/>
        <v>0</v>
      </c>
      <c r="AP103" s="302">
        <f t="shared" si="25"/>
        <v>0</v>
      </c>
      <c r="AQ103" s="302">
        <f t="shared" si="26"/>
        <v>0</v>
      </c>
      <c r="AR103" s="302">
        <f t="shared" si="27"/>
        <v>1</v>
      </c>
      <c r="AS103" s="302">
        <f t="shared" si="28"/>
        <v>0</v>
      </c>
      <c r="AT103" s="302">
        <f t="shared" si="29"/>
        <v>1</v>
      </c>
    </row>
    <row r="104" spans="1:46" ht="27" customHeight="1">
      <c r="A104" s="278" t="s">
        <v>48</v>
      </c>
      <c r="B104" s="12"/>
      <c r="C104" s="30"/>
      <c r="D104" s="47"/>
      <c r="E104" s="47"/>
      <c r="F104" s="47"/>
      <c r="G104" s="47"/>
      <c r="H104" s="47"/>
      <c r="I104" s="47"/>
      <c r="J104" s="47"/>
      <c r="K104" s="47"/>
      <c r="L104" s="177">
        <f t="shared" si="19"/>
        <v>0</v>
      </c>
      <c r="M104" s="30"/>
      <c r="P104" s="194">
        <f>IF($C104='1. VSEBINA_SADRŽAJ'!$H$28,D104,D104/'1. VSEBINA_SADRŽAJ'!$B$41)</f>
        <v>0</v>
      </c>
      <c r="Q104" s="194">
        <f>IF($C104='1. VSEBINA_SADRŽAJ'!$H$28,E104,E104/'1. VSEBINA_SADRŽAJ'!$B$41)</f>
        <v>0</v>
      </c>
      <c r="R104" s="194">
        <f>IF($C104='1. VSEBINA_SADRŽAJ'!$H$28,F104,F104/'1. VSEBINA_SADRŽAJ'!$B$41)</f>
        <v>0</v>
      </c>
      <c r="S104" s="194">
        <f>IF($C104='1. VSEBINA_SADRŽAJ'!$H$28,G104,G104/'1. VSEBINA_SADRŽAJ'!$B$41)</f>
        <v>0</v>
      </c>
      <c r="T104" s="194">
        <f>IF($C104='1. VSEBINA_SADRŽAJ'!$H$28,H104,H104/'1. VSEBINA_SADRŽAJ'!$B$41)</f>
        <v>0</v>
      </c>
      <c r="U104" s="194">
        <f>IF($C104='1. VSEBINA_SADRŽAJ'!$H$28,I104,I104/'1. VSEBINA_SADRŽAJ'!$B$41)</f>
        <v>0</v>
      </c>
      <c r="V104" s="194">
        <f>IF($C104='1. VSEBINA_SADRŽAJ'!$H$28,J104,J104/'1. VSEBINA_SADRŽAJ'!$B$41)</f>
        <v>0</v>
      </c>
      <c r="W104" s="194">
        <f>IF($C104='1. VSEBINA_SADRŽAJ'!$H$28,K104,K104/'1. VSEBINA_SADRŽAJ'!$B$41)</f>
        <v>0</v>
      </c>
      <c r="X104" s="301" t="str">
        <f t="shared" si="20"/>
        <v>.</v>
      </c>
      <c r="Y104" s="4"/>
      <c r="AO104" s="302">
        <f t="shared" si="24"/>
        <v>0</v>
      </c>
      <c r="AP104" s="302">
        <f t="shared" si="25"/>
        <v>0</v>
      </c>
      <c r="AQ104" s="302">
        <f t="shared" si="26"/>
        <v>0</v>
      </c>
      <c r="AR104" s="302">
        <f t="shared" si="27"/>
        <v>1</v>
      </c>
      <c r="AS104" s="302">
        <f t="shared" si="28"/>
        <v>0</v>
      </c>
      <c r="AT104" s="302">
        <f t="shared" si="29"/>
        <v>1</v>
      </c>
    </row>
    <row r="105" spans="1:46" ht="15">
      <c r="A105" s="279" t="s">
        <v>176</v>
      </c>
      <c r="B105" s="199"/>
      <c r="C105" s="200"/>
      <c r="D105" s="201">
        <f aca="true" t="shared" si="30" ref="D105:K105">SUM(P83:P104)</f>
        <v>0</v>
      </c>
      <c r="E105" s="201">
        <f t="shared" si="30"/>
        <v>0</v>
      </c>
      <c r="F105" s="201">
        <f t="shared" si="30"/>
        <v>0</v>
      </c>
      <c r="G105" s="201">
        <f t="shared" si="30"/>
        <v>0</v>
      </c>
      <c r="H105" s="201">
        <f t="shared" si="30"/>
        <v>0</v>
      </c>
      <c r="I105" s="201">
        <f t="shared" si="30"/>
        <v>0</v>
      </c>
      <c r="J105" s="201">
        <f t="shared" si="30"/>
        <v>0</v>
      </c>
      <c r="K105" s="201">
        <f t="shared" si="30"/>
        <v>0</v>
      </c>
      <c r="L105" s="177"/>
      <c r="M105" s="30"/>
      <c r="P105" s="202">
        <f>SUM(P83:P104)</f>
        <v>0</v>
      </c>
      <c r="Q105" s="202">
        <f aca="true" t="shared" si="31" ref="Q105:W105">SUM(Q83:Q104)</f>
        <v>0</v>
      </c>
      <c r="R105" s="202">
        <f t="shared" si="31"/>
        <v>0</v>
      </c>
      <c r="S105" s="202">
        <f t="shared" si="31"/>
        <v>0</v>
      </c>
      <c r="T105" s="202">
        <f t="shared" si="31"/>
        <v>0</v>
      </c>
      <c r="U105" s="202">
        <f t="shared" si="31"/>
        <v>0</v>
      </c>
      <c r="V105" s="202">
        <f t="shared" si="31"/>
        <v>0</v>
      </c>
      <c r="W105" s="202">
        <f t="shared" si="31"/>
        <v>0</v>
      </c>
      <c r="X105" s="302"/>
      <c r="Y105" s="203">
        <f>SUM(P105:W105)</f>
        <v>0</v>
      </c>
      <c r="AO105" s="302">
        <f t="shared" si="24"/>
        <v>0</v>
      </c>
      <c r="AP105" s="302">
        <f t="shared" si="25"/>
        <v>0</v>
      </c>
      <c r="AQ105" s="302">
        <f t="shared" si="26"/>
        <v>0</v>
      </c>
      <c r="AR105" s="302">
        <f t="shared" si="27"/>
        <v>1</v>
      </c>
      <c r="AS105" s="302">
        <f t="shared" si="28"/>
        <v>0</v>
      </c>
      <c r="AT105" s="302">
        <f t="shared" si="29"/>
        <v>1</v>
      </c>
    </row>
    <row r="106" spans="1:46" ht="32.25" customHeight="1">
      <c r="A106" s="323" t="s">
        <v>282</v>
      </c>
      <c r="B106" s="324"/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V106" s="4"/>
      <c r="Y106" s="4"/>
      <c r="AO106" s="302">
        <f t="shared" si="24"/>
        <v>0</v>
      </c>
      <c r="AP106" s="302">
        <f t="shared" si="25"/>
        <v>0</v>
      </c>
      <c r="AQ106" s="302">
        <f t="shared" si="26"/>
        <v>0</v>
      </c>
      <c r="AR106" s="302">
        <f t="shared" si="27"/>
        <v>1</v>
      </c>
      <c r="AS106" s="302">
        <f t="shared" si="28"/>
        <v>0</v>
      </c>
      <c r="AT106" s="302">
        <f t="shared" si="29"/>
        <v>1</v>
      </c>
    </row>
    <row r="107" spans="1:46" ht="15" customHeight="1">
      <c r="A107" s="366"/>
      <c r="B107" s="366"/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V107" s="4"/>
      <c r="Y107" s="4"/>
      <c r="AO107" s="302">
        <f t="shared" si="24"/>
        <v>0</v>
      </c>
      <c r="AP107" s="302">
        <f t="shared" si="25"/>
        <v>0</v>
      </c>
      <c r="AQ107" s="302">
        <f t="shared" si="26"/>
        <v>0</v>
      </c>
      <c r="AR107" s="302">
        <f t="shared" si="27"/>
        <v>1</v>
      </c>
      <c r="AS107" s="302">
        <f t="shared" si="28"/>
        <v>0</v>
      </c>
      <c r="AT107" s="302">
        <f t="shared" si="29"/>
        <v>1</v>
      </c>
    </row>
    <row r="108" spans="1:46" ht="15" customHeight="1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V108" s="4"/>
      <c r="Y108" s="4"/>
      <c r="AO108" s="302">
        <f t="shared" si="24"/>
        <v>0</v>
      </c>
      <c r="AP108" s="302">
        <f t="shared" si="25"/>
        <v>0</v>
      </c>
      <c r="AQ108" s="302">
        <f t="shared" si="26"/>
        <v>0</v>
      </c>
      <c r="AR108" s="302">
        <f t="shared" si="27"/>
        <v>1</v>
      </c>
      <c r="AS108" s="302">
        <f t="shared" si="28"/>
        <v>0</v>
      </c>
      <c r="AT108" s="302">
        <f t="shared" si="29"/>
        <v>1</v>
      </c>
    </row>
    <row r="109" spans="1:25" ht="26.25">
      <c r="A109" s="359" t="s">
        <v>162</v>
      </c>
      <c r="B109" s="360"/>
      <c r="C109" s="329"/>
      <c r="D109" s="329"/>
      <c r="E109" s="107" t="s">
        <v>141</v>
      </c>
      <c r="V109" s="4"/>
      <c r="Y109" s="4"/>
    </row>
    <row r="110" spans="1:25" ht="40.5" customHeight="1">
      <c r="A110" s="325" t="s">
        <v>263</v>
      </c>
      <c r="B110" s="329"/>
      <c r="C110" s="329"/>
      <c r="D110" s="329"/>
      <c r="E110" s="205"/>
      <c r="V110" s="4"/>
      <c r="Y110" s="4"/>
    </row>
    <row r="111" spans="1:25" ht="0.75" customHeight="1" hidden="1">
      <c r="A111" s="206" t="s">
        <v>75</v>
      </c>
      <c r="V111" s="4"/>
      <c r="Y111" s="4"/>
    </row>
    <row r="112" spans="1:25" ht="14.25" hidden="1">
      <c r="A112" s="206" t="s">
        <v>64</v>
      </c>
      <c r="V112" s="4"/>
      <c r="Y112" s="4"/>
    </row>
    <row r="113" spans="1:25" ht="14.25" hidden="1">
      <c r="A113" s="207" t="s">
        <v>78</v>
      </c>
      <c r="V113" s="4"/>
      <c r="Y113" s="4"/>
    </row>
    <row r="114" spans="1:27" ht="15">
      <c r="A114" s="367" t="s">
        <v>264</v>
      </c>
      <c r="B114" s="368"/>
      <c r="C114" s="368"/>
      <c r="D114" s="368"/>
      <c r="P114" s="185" t="s">
        <v>175</v>
      </c>
      <c r="V114" s="4"/>
      <c r="Y114" s="4"/>
      <c r="AA114" s="185" t="s">
        <v>76</v>
      </c>
    </row>
    <row r="115" spans="1:37" s="110" customFormat="1" ht="88.5">
      <c r="A115" s="208" t="s">
        <v>218</v>
      </c>
      <c r="B115" s="209" t="s">
        <v>164</v>
      </c>
      <c r="C115" s="209" t="s">
        <v>165</v>
      </c>
      <c r="D115" s="187" t="s">
        <v>174</v>
      </c>
      <c r="E115" s="187" t="s">
        <v>173</v>
      </c>
      <c r="F115" s="187" t="s">
        <v>172</v>
      </c>
      <c r="G115" s="187" t="s">
        <v>171</v>
      </c>
      <c r="H115" s="187" t="s">
        <v>170</v>
      </c>
      <c r="I115" s="187" t="s">
        <v>169</v>
      </c>
      <c r="J115" s="187" t="s">
        <v>168</v>
      </c>
      <c r="K115" s="187" t="s">
        <v>167</v>
      </c>
      <c r="L115" s="210" t="s">
        <v>148</v>
      </c>
      <c r="M115" s="211" t="s">
        <v>160</v>
      </c>
      <c r="P115" s="314" t="s">
        <v>15</v>
      </c>
      <c r="Q115" s="277" t="s">
        <v>173</v>
      </c>
      <c r="R115" s="277" t="s">
        <v>172</v>
      </c>
      <c r="S115" s="277" t="s">
        <v>171</v>
      </c>
      <c r="T115" s="277" t="s">
        <v>170</v>
      </c>
      <c r="U115" s="277" t="s">
        <v>169</v>
      </c>
      <c r="V115" s="277" t="s">
        <v>168</v>
      </c>
      <c r="W115" s="277" t="s">
        <v>167</v>
      </c>
      <c r="AA115" s="110" t="s">
        <v>74</v>
      </c>
      <c r="AD115" s="191" t="s">
        <v>66</v>
      </c>
      <c r="AE115" s="191" t="s">
        <v>67</v>
      </c>
      <c r="AF115" s="191" t="s">
        <v>68</v>
      </c>
      <c r="AG115" s="191" t="s">
        <v>69</v>
      </c>
      <c r="AH115" s="191" t="s">
        <v>70</v>
      </c>
      <c r="AI115" s="191" t="s">
        <v>71</v>
      </c>
      <c r="AJ115" s="191" t="s">
        <v>72</v>
      </c>
      <c r="AK115" s="191" t="s">
        <v>73</v>
      </c>
    </row>
    <row r="116" spans="1:48" ht="15">
      <c r="A116" s="192" t="s">
        <v>207</v>
      </c>
      <c r="B116" s="31"/>
      <c r="C116" s="32"/>
      <c r="D116" s="48"/>
      <c r="E116" s="48"/>
      <c r="F116" s="48"/>
      <c r="G116" s="48"/>
      <c r="H116" s="48"/>
      <c r="I116" s="48"/>
      <c r="J116" s="48"/>
      <c r="K116" s="49"/>
      <c r="L116" s="177">
        <f aca="true" t="shared" si="32" ref="L116:L125">SUM(P116:W116)</f>
        <v>0</v>
      </c>
      <c r="M116" s="33"/>
      <c r="P116" s="312">
        <f>IF($C116='1. VSEBINA_SADRŽAJ'!$H$28,D116,D116/'1. VSEBINA_SADRŽAJ'!$B$41)</f>
        <v>0</v>
      </c>
      <c r="Q116" s="194">
        <f>IF($C116='1. VSEBINA_SADRŽAJ'!$H$28,E116,E116/'1. VSEBINA_SADRŽAJ'!$B$41)</f>
        <v>0</v>
      </c>
      <c r="R116" s="194">
        <f>IF($C116='1. VSEBINA_SADRŽAJ'!$H$28,F116,F116/'1. VSEBINA_SADRŽAJ'!$B$41)</f>
        <v>0</v>
      </c>
      <c r="S116" s="194">
        <f>IF($C116='1. VSEBINA_SADRŽAJ'!$H$28,G116,G116/'1. VSEBINA_SADRŽAJ'!$B$41)</f>
        <v>0</v>
      </c>
      <c r="T116" s="194">
        <f>IF($C116='1. VSEBINA_SADRŽAJ'!$H$28,H116,H116/'1. VSEBINA_SADRŽAJ'!$B$41)</f>
        <v>0</v>
      </c>
      <c r="U116" s="194">
        <f>IF($C116='1. VSEBINA_SADRŽAJ'!$H$28,I116,I116/'1. VSEBINA_SADRŽAJ'!$B$41)</f>
        <v>0</v>
      </c>
      <c r="V116" s="194">
        <f>IF($C116='1. VSEBINA_SADRŽAJ'!$H$28,J116,J116/'1. VSEBINA_SADRŽAJ'!$B$41)</f>
        <v>0</v>
      </c>
      <c r="W116" s="194">
        <f>IF($C116='1. VSEBINA_SADRŽAJ'!$H$28,K116,K116/'1. VSEBINA_SADRŽAJ'!$B$41)</f>
        <v>0</v>
      </c>
      <c r="X116" s="301" t="str">
        <f aca="true" t="shared" si="33" ref="X116:X125">IF(AT116=1,".","data missing")</f>
        <v>.</v>
      </c>
      <c r="Y116" s="4"/>
      <c r="AA116" s="4" t="str">
        <f>+AA83</f>
        <v>LP - P1 - </v>
      </c>
      <c r="AD116" s="196">
        <f aca="true" t="shared" si="34" ref="AD116:AK127">SUMIF($B$116:$B$125,$AA116,P$116:P$125)</f>
        <v>0</v>
      </c>
      <c r="AE116" s="196">
        <f t="shared" si="34"/>
        <v>0</v>
      </c>
      <c r="AF116" s="196">
        <f t="shared" si="34"/>
        <v>0</v>
      </c>
      <c r="AG116" s="196">
        <f t="shared" si="34"/>
        <v>0</v>
      </c>
      <c r="AH116" s="196">
        <f t="shared" si="34"/>
        <v>0</v>
      </c>
      <c r="AI116" s="196">
        <f t="shared" si="34"/>
        <v>0</v>
      </c>
      <c r="AJ116" s="196">
        <f t="shared" si="34"/>
        <v>0</v>
      </c>
      <c r="AK116" s="196">
        <f t="shared" si="34"/>
        <v>0</v>
      </c>
      <c r="AL116" s="197">
        <f aca="true" t="shared" si="35" ref="AL116:AL127">SUM(AD116:AK116)</f>
        <v>0</v>
      </c>
      <c r="AO116" s="302">
        <f>IF(B116=AX116,0,1)</f>
        <v>0</v>
      </c>
      <c r="AP116" s="302">
        <f>IF(C116=AX116,0,1)</f>
        <v>0</v>
      </c>
      <c r="AQ116" s="302">
        <f>IF(D116+E116+F116+G116+H116+I116+J116+K116=0,0,1)</f>
        <v>0</v>
      </c>
      <c r="AR116" s="302">
        <f>IF(AO116+AP116+AQ116=0,1,0)</f>
        <v>1</v>
      </c>
      <c r="AS116" s="302">
        <f>IF(AO116+AP116+AQ116=3,1,0)</f>
        <v>0</v>
      </c>
      <c r="AT116" s="302">
        <f>AR116+AS116</f>
        <v>1</v>
      </c>
      <c r="AU116" s="302"/>
      <c r="AV116" s="302"/>
    </row>
    <row r="117" spans="1:48" ht="15">
      <c r="A117" s="192" t="s">
        <v>208</v>
      </c>
      <c r="B117" s="34"/>
      <c r="C117" s="35"/>
      <c r="D117" s="50"/>
      <c r="E117" s="50"/>
      <c r="F117" s="50"/>
      <c r="G117" s="50"/>
      <c r="H117" s="50"/>
      <c r="I117" s="50"/>
      <c r="J117" s="50"/>
      <c r="K117" s="51"/>
      <c r="L117" s="177">
        <f t="shared" si="32"/>
        <v>0</v>
      </c>
      <c r="M117" s="36"/>
      <c r="P117" s="194">
        <f>IF($C117='1. VSEBINA_SADRŽAJ'!$H$28,D117,D117/'1. VSEBINA_SADRŽAJ'!$B$41)</f>
        <v>0</v>
      </c>
      <c r="Q117" s="194">
        <f>IF($C117='1. VSEBINA_SADRŽAJ'!$H$28,E117,E117/'1. VSEBINA_SADRŽAJ'!$B$41)</f>
        <v>0</v>
      </c>
      <c r="R117" s="194">
        <f>IF($C117='1. VSEBINA_SADRŽAJ'!$H$28,F117,F117/'1. VSEBINA_SADRŽAJ'!$B$41)</f>
        <v>0</v>
      </c>
      <c r="S117" s="194">
        <f>IF($C117='1. VSEBINA_SADRŽAJ'!$H$28,G117,G117/'1. VSEBINA_SADRŽAJ'!$B$41)</f>
        <v>0</v>
      </c>
      <c r="T117" s="194">
        <f>IF($C117='1. VSEBINA_SADRŽAJ'!$H$28,H117,H117/'1. VSEBINA_SADRŽAJ'!$B$41)</f>
        <v>0</v>
      </c>
      <c r="U117" s="194">
        <f>IF($C117='1. VSEBINA_SADRŽAJ'!$H$28,I117,I117/'1. VSEBINA_SADRŽAJ'!$B$41)</f>
        <v>0</v>
      </c>
      <c r="V117" s="194">
        <f>IF($C117='1. VSEBINA_SADRŽAJ'!$H$28,J117,J117/'1. VSEBINA_SADRŽAJ'!$B$41)</f>
        <v>0</v>
      </c>
      <c r="W117" s="194">
        <f>IF($C117='1. VSEBINA_SADRŽAJ'!$H$28,K117,K117/'1. VSEBINA_SADRŽAJ'!$B$41)</f>
        <v>0</v>
      </c>
      <c r="X117" s="301" t="str">
        <f t="shared" si="33"/>
        <v>.</v>
      </c>
      <c r="Y117" s="4"/>
      <c r="AA117" s="4" t="str">
        <f aca="true" t="shared" si="36" ref="AA117:AA127">+AA84</f>
        <v>P2 -</v>
      </c>
      <c r="AD117" s="196">
        <f t="shared" si="34"/>
        <v>0</v>
      </c>
      <c r="AE117" s="196">
        <f t="shared" si="34"/>
        <v>0</v>
      </c>
      <c r="AF117" s="196">
        <f t="shared" si="34"/>
        <v>0</v>
      </c>
      <c r="AG117" s="196">
        <f t="shared" si="34"/>
        <v>0</v>
      </c>
      <c r="AH117" s="196">
        <f t="shared" si="34"/>
        <v>0</v>
      </c>
      <c r="AI117" s="196">
        <f t="shared" si="34"/>
        <v>0</v>
      </c>
      <c r="AJ117" s="196">
        <f t="shared" si="34"/>
        <v>0</v>
      </c>
      <c r="AK117" s="196">
        <f t="shared" si="34"/>
        <v>0</v>
      </c>
      <c r="AL117" s="197">
        <f t="shared" si="35"/>
        <v>0</v>
      </c>
      <c r="AO117" s="302">
        <f aca="true" t="shared" si="37" ref="AO117:AO127">IF(B117=AX117,0,1)</f>
        <v>0</v>
      </c>
      <c r="AP117" s="302">
        <f aca="true" t="shared" si="38" ref="AP117:AP127">IF(C117=AX117,0,1)</f>
        <v>0</v>
      </c>
      <c r="AQ117" s="302">
        <f aca="true" t="shared" si="39" ref="AQ117:AQ127">IF(D117+E117+F117+G117+H117+I117+J117+K117=0,0,1)</f>
        <v>0</v>
      </c>
      <c r="AR117" s="302">
        <f aca="true" t="shared" si="40" ref="AR117:AR127">IF(AO117+AP117+AQ117=0,1,0)</f>
        <v>1</v>
      </c>
      <c r="AS117" s="302">
        <f aca="true" t="shared" si="41" ref="AS117:AS127">IF(AO117+AP117+AQ117=3,1,0)</f>
        <v>0</v>
      </c>
      <c r="AT117" s="302">
        <f aca="true" t="shared" si="42" ref="AT117:AT127">AR117+AS117</f>
        <v>1</v>
      </c>
      <c r="AU117" s="302"/>
      <c r="AV117" s="302"/>
    </row>
    <row r="118" spans="1:48" ht="15">
      <c r="A118" s="192" t="s">
        <v>209</v>
      </c>
      <c r="B118" s="34"/>
      <c r="C118" s="35"/>
      <c r="D118" s="50"/>
      <c r="E118" s="50"/>
      <c r="F118" s="50"/>
      <c r="G118" s="50"/>
      <c r="H118" s="50"/>
      <c r="I118" s="50"/>
      <c r="J118" s="50"/>
      <c r="K118" s="51"/>
      <c r="L118" s="177">
        <f t="shared" si="32"/>
        <v>0</v>
      </c>
      <c r="M118" s="36"/>
      <c r="P118" s="194">
        <f>IF($C118='1. VSEBINA_SADRŽAJ'!$H$28,D118,D118/'1. VSEBINA_SADRŽAJ'!$B$41)</f>
        <v>0</v>
      </c>
      <c r="Q118" s="194">
        <f>IF($C118='1. VSEBINA_SADRŽAJ'!$H$28,E118,E118/'1. VSEBINA_SADRŽAJ'!$B$41)</f>
        <v>0</v>
      </c>
      <c r="R118" s="194">
        <f>IF($C118='1. VSEBINA_SADRŽAJ'!$H$28,F118,F118/'1. VSEBINA_SADRŽAJ'!$B$41)</f>
        <v>0</v>
      </c>
      <c r="S118" s="194">
        <f>IF($C118='1. VSEBINA_SADRŽAJ'!$H$28,G118,G118/'1. VSEBINA_SADRŽAJ'!$B$41)</f>
        <v>0</v>
      </c>
      <c r="T118" s="194">
        <f>IF($C118='1. VSEBINA_SADRŽAJ'!$H$28,H118,H118/'1. VSEBINA_SADRŽAJ'!$B$41)</f>
        <v>0</v>
      </c>
      <c r="U118" s="194">
        <f>IF($C118='1. VSEBINA_SADRŽAJ'!$H$28,I118,I118/'1. VSEBINA_SADRŽAJ'!$B$41)</f>
        <v>0</v>
      </c>
      <c r="V118" s="194">
        <f>IF($C118='1. VSEBINA_SADRŽAJ'!$H$28,J118,J118/'1. VSEBINA_SADRŽAJ'!$B$41)</f>
        <v>0</v>
      </c>
      <c r="W118" s="194">
        <f>IF($C118='1. VSEBINA_SADRŽAJ'!$H$28,K118,K118/'1. VSEBINA_SADRŽAJ'!$B$41)</f>
        <v>0</v>
      </c>
      <c r="X118" s="301" t="str">
        <f t="shared" si="33"/>
        <v>.</v>
      </c>
      <c r="Y118" s="4"/>
      <c r="AA118" s="4" t="str">
        <f t="shared" si="36"/>
        <v>P3 - </v>
      </c>
      <c r="AD118" s="196">
        <f t="shared" si="34"/>
        <v>0</v>
      </c>
      <c r="AE118" s="196">
        <f t="shared" si="34"/>
        <v>0</v>
      </c>
      <c r="AF118" s="196">
        <f t="shared" si="34"/>
        <v>0</v>
      </c>
      <c r="AG118" s="196">
        <f t="shared" si="34"/>
        <v>0</v>
      </c>
      <c r="AH118" s="196">
        <f t="shared" si="34"/>
        <v>0</v>
      </c>
      <c r="AI118" s="196">
        <f t="shared" si="34"/>
        <v>0</v>
      </c>
      <c r="AJ118" s="196">
        <f t="shared" si="34"/>
        <v>0</v>
      </c>
      <c r="AK118" s="196">
        <f t="shared" si="34"/>
        <v>0</v>
      </c>
      <c r="AL118" s="197">
        <f t="shared" si="35"/>
        <v>0</v>
      </c>
      <c r="AO118" s="302">
        <f t="shared" si="37"/>
        <v>0</v>
      </c>
      <c r="AP118" s="302">
        <f t="shared" si="38"/>
        <v>0</v>
      </c>
      <c r="AQ118" s="302">
        <f t="shared" si="39"/>
        <v>0</v>
      </c>
      <c r="AR118" s="302">
        <f t="shared" si="40"/>
        <v>1</v>
      </c>
      <c r="AS118" s="302">
        <f t="shared" si="41"/>
        <v>0</v>
      </c>
      <c r="AT118" s="302">
        <f t="shared" si="42"/>
        <v>1</v>
      </c>
      <c r="AU118" s="302"/>
      <c r="AV118" s="302"/>
    </row>
    <row r="119" spans="1:48" ht="15">
      <c r="A119" s="192" t="s">
        <v>210</v>
      </c>
      <c r="B119" s="34"/>
      <c r="C119" s="35"/>
      <c r="D119" s="50"/>
      <c r="E119" s="50"/>
      <c r="F119" s="50"/>
      <c r="G119" s="50"/>
      <c r="H119" s="50"/>
      <c r="I119" s="50"/>
      <c r="J119" s="50"/>
      <c r="K119" s="51"/>
      <c r="L119" s="177">
        <f t="shared" si="32"/>
        <v>0</v>
      </c>
      <c r="M119" s="36"/>
      <c r="P119" s="194">
        <f>IF($C119='1. VSEBINA_SADRŽAJ'!$H$28,D119,D119/'1. VSEBINA_SADRŽAJ'!$B$41)</f>
        <v>0</v>
      </c>
      <c r="Q119" s="194">
        <f>IF($C119='1. VSEBINA_SADRŽAJ'!$H$28,E119,E119/'1. VSEBINA_SADRŽAJ'!$B$41)</f>
        <v>0</v>
      </c>
      <c r="R119" s="194">
        <f>IF($C119='1. VSEBINA_SADRŽAJ'!$H$28,F119,F119/'1. VSEBINA_SADRŽAJ'!$B$41)</f>
        <v>0</v>
      </c>
      <c r="S119" s="194">
        <f>IF($C119='1. VSEBINA_SADRŽAJ'!$H$28,G119,G119/'1. VSEBINA_SADRŽAJ'!$B$41)</f>
        <v>0</v>
      </c>
      <c r="T119" s="194">
        <f>IF($C119='1. VSEBINA_SADRŽAJ'!$H$28,H119,H119/'1. VSEBINA_SADRŽAJ'!$B$41)</f>
        <v>0</v>
      </c>
      <c r="U119" s="194">
        <f>IF($C119='1. VSEBINA_SADRŽAJ'!$H$28,I119,I119/'1. VSEBINA_SADRŽAJ'!$B$41)</f>
        <v>0</v>
      </c>
      <c r="V119" s="194">
        <f>IF($C119='1. VSEBINA_SADRŽAJ'!$H$28,J119,J119/'1. VSEBINA_SADRŽAJ'!$B$41)</f>
        <v>0</v>
      </c>
      <c r="W119" s="194">
        <f>IF($C119='1. VSEBINA_SADRŽAJ'!$H$28,K119,K119/'1. VSEBINA_SADRŽAJ'!$B$41)</f>
        <v>0</v>
      </c>
      <c r="X119" s="301" t="str">
        <f t="shared" si="33"/>
        <v>.</v>
      </c>
      <c r="Y119" s="4"/>
      <c r="AA119" s="4" t="str">
        <f t="shared" si="36"/>
        <v>P4 -</v>
      </c>
      <c r="AD119" s="196">
        <f t="shared" si="34"/>
        <v>0</v>
      </c>
      <c r="AE119" s="196">
        <f t="shared" si="34"/>
        <v>0</v>
      </c>
      <c r="AF119" s="196">
        <f t="shared" si="34"/>
        <v>0</v>
      </c>
      <c r="AG119" s="196">
        <f t="shared" si="34"/>
        <v>0</v>
      </c>
      <c r="AH119" s="196">
        <f t="shared" si="34"/>
        <v>0</v>
      </c>
      <c r="AI119" s="196">
        <f t="shared" si="34"/>
        <v>0</v>
      </c>
      <c r="AJ119" s="196">
        <f t="shared" si="34"/>
        <v>0</v>
      </c>
      <c r="AK119" s="196">
        <f t="shared" si="34"/>
        <v>0</v>
      </c>
      <c r="AL119" s="197">
        <f t="shared" si="35"/>
        <v>0</v>
      </c>
      <c r="AO119" s="302">
        <f t="shared" si="37"/>
        <v>0</v>
      </c>
      <c r="AP119" s="302">
        <f t="shared" si="38"/>
        <v>0</v>
      </c>
      <c r="AQ119" s="302">
        <f t="shared" si="39"/>
        <v>0</v>
      </c>
      <c r="AR119" s="302">
        <f t="shared" si="40"/>
        <v>1</v>
      </c>
      <c r="AS119" s="302">
        <f t="shared" si="41"/>
        <v>0</v>
      </c>
      <c r="AT119" s="302">
        <f t="shared" si="42"/>
        <v>1</v>
      </c>
      <c r="AU119" s="302"/>
      <c r="AV119" s="302"/>
    </row>
    <row r="120" spans="1:48" ht="15">
      <c r="A120" s="192" t="s">
        <v>211</v>
      </c>
      <c r="B120" s="34"/>
      <c r="C120" s="35"/>
      <c r="D120" s="50"/>
      <c r="E120" s="50"/>
      <c r="F120" s="50"/>
      <c r="G120" s="50"/>
      <c r="H120" s="50"/>
      <c r="I120" s="50"/>
      <c r="J120" s="50"/>
      <c r="K120" s="51"/>
      <c r="L120" s="177">
        <f t="shared" si="32"/>
        <v>0</v>
      </c>
      <c r="M120" s="36"/>
      <c r="P120" s="194">
        <f>IF($C120='1. VSEBINA_SADRŽAJ'!$H$28,D120,D120/'1. VSEBINA_SADRŽAJ'!$B$41)</f>
        <v>0</v>
      </c>
      <c r="Q120" s="194">
        <f>IF($C120='1. VSEBINA_SADRŽAJ'!$H$28,E120,E120/'1. VSEBINA_SADRŽAJ'!$B$41)</f>
        <v>0</v>
      </c>
      <c r="R120" s="194">
        <f>IF($C120='1. VSEBINA_SADRŽAJ'!$H$28,F120,F120/'1. VSEBINA_SADRŽAJ'!$B$41)</f>
        <v>0</v>
      </c>
      <c r="S120" s="194">
        <f>IF($C120='1. VSEBINA_SADRŽAJ'!$H$28,G120,G120/'1. VSEBINA_SADRŽAJ'!$B$41)</f>
        <v>0</v>
      </c>
      <c r="T120" s="194">
        <f>IF($C120='1. VSEBINA_SADRŽAJ'!$H$28,H120,H120/'1. VSEBINA_SADRŽAJ'!$B$41)</f>
        <v>0</v>
      </c>
      <c r="U120" s="194">
        <f>IF($C120='1. VSEBINA_SADRŽAJ'!$H$28,I120,I120/'1. VSEBINA_SADRŽAJ'!$B$41)</f>
        <v>0</v>
      </c>
      <c r="V120" s="194">
        <f>IF($C120='1. VSEBINA_SADRŽAJ'!$H$28,J120,J120/'1. VSEBINA_SADRŽAJ'!$B$41)</f>
        <v>0</v>
      </c>
      <c r="W120" s="194">
        <f>IF($C120='1. VSEBINA_SADRŽAJ'!$H$28,K120,K120/'1. VSEBINA_SADRŽAJ'!$B$41)</f>
        <v>0</v>
      </c>
      <c r="X120" s="301" t="str">
        <f t="shared" si="33"/>
        <v>.</v>
      </c>
      <c r="Y120" s="4"/>
      <c r="AA120" s="4" t="str">
        <f t="shared" si="36"/>
        <v>P5 -</v>
      </c>
      <c r="AD120" s="196">
        <f t="shared" si="34"/>
        <v>0</v>
      </c>
      <c r="AE120" s="196">
        <f t="shared" si="34"/>
        <v>0</v>
      </c>
      <c r="AF120" s="196">
        <f t="shared" si="34"/>
        <v>0</v>
      </c>
      <c r="AG120" s="196">
        <f t="shared" si="34"/>
        <v>0</v>
      </c>
      <c r="AH120" s="196">
        <f t="shared" si="34"/>
        <v>0</v>
      </c>
      <c r="AI120" s="196">
        <f t="shared" si="34"/>
        <v>0</v>
      </c>
      <c r="AJ120" s="196">
        <f t="shared" si="34"/>
        <v>0</v>
      </c>
      <c r="AK120" s="196">
        <f t="shared" si="34"/>
        <v>0</v>
      </c>
      <c r="AL120" s="197">
        <f t="shared" si="35"/>
        <v>0</v>
      </c>
      <c r="AO120" s="302">
        <f t="shared" si="37"/>
        <v>0</v>
      </c>
      <c r="AP120" s="302">
        <f t="shared" si="38"/>
        <v>0</v>
      </c>
      <c r="AQ120" s="302">
        <f t="shared" si="39"/>
        <v>0</v>
      </c>
      <c r="AR120" s="302">
        <f t="shared" si="40"/>
        <v>1</v>
      </c>
      <c r="AS120" s="302">
        <f t="shared" si="41"/>
        <v>0</v>
      </c>
      <c r="AT120" s="302">
        <f t="shared" si="42"/>
        <v>1</v>
      </c>
      <c r="AU120" s="302"/>
      <c r="AV120" s="302"/>
    </row>
    <row r="121" spans="1:48" ht="15">
      <c r="A121" s="192" t="s">
        <v>212</v>
      </c>
      <c r="B121" s="34"/>
      <c r="C121" s="35"/>
      <c r="D121" s="50"/>
      <c r="E121" s="50"/>
      <c r="F121" s="50"/>
      <c r="G121" s="50"/>
      <c r="H121" s="50"/>
      <c r="I121" s="50"/>
      <c r="J121" s="50"/>
      <c r="K121" s="51"/>
      <c r="L121" s="177">
        <f t="shared" si="32"/>
        <v>0</v>
      </c>
      <c r="M121" s="36"/>
      <c r="P121" s="194">
        <f>IF($C121='1. VSEBINA_SADRŽAJ'!$H$28,D121,D121/'1. VSEBINA_SADRŽAJ'!$B$41)</f>
        <v>0</v>
      </c>
      <c r="Q121" s="194">
        <f>IF($C121='1. VSEBINA_SADRŽAJ'!$H$28,E121,E121/'1. VSEBINA_SADRŽAJ'!$B$41)</f>
        <v>0</v>
      </c>
      <c r="R121" s="194">
        <f>IF($C121='1. VSEBINA_SADRŽAJ'!$H$28,F121,F121/'1. VSEBINA_SADRŽAJ'!$B$41)</f>
        <v>0</v>
      </c>
      <c r="S121" s="194">
        <f>IF($C121='1. VSEBINA_SADRŽAJ'!$H$28,G121,G121/'1. VSEBINA_SADRŽAJ'!$B$41)</f>
        <v>0</v>
      </c>
      <c r="T121" s="194">
        <f>IF($C121='1. VSEBINA_SADRŽAJ'!$H$28,H121,H121/'1. VSEBINA_SADRŽAJ'!$B$41)</f>
        <v>0</v>
      </c>
      <c r="U121" s="194">
        <f>IF($C121='1. VSEBINA_SADRŽAJ'!$H$28,I121,I121/'1. VSEBINA_SADRŽAJ'!$B$41)</f>
        <v>0</v>
      </c>
      <c r="V121" s="194">
        <f>IF($C121='1. VSEBINA_SADRŽAJ'!$H$28,J121,J121/'1. VSEBINA_SADRŽAJ'!$B$41)</f>
        <v>0</v>
      </c>
      <c r="W121" s="194">
        <f>IF($C121='1. VSEBINA_SADRŽAJ'!$H$28,K121,K121/'1. VSEBINA_SADRŽAJ'!$B$41)</f>
        <v>0</v>
      </c>
      <c r="X121" s="301" t="str">
        <f t="shared" si="33"/>
        <v>.</v>
      </c>
      <c r="Y121" s="4"/>
      <c r="AA121" s="4" t="str">
        <f t="shared" si="36"/>
        <v>P6 -</v>
      </c>
      <c r="AD121" s="196">
        <f t="shared" si="34"/>
        <v>0</v>
      </c>
      <c r="AE121" s="196">
        <f t="shared" si="34"/>
        <v>0</v>
      </c>
      <c r="AF121" s="196">
        <f t="shared" si="34"/>
        <v>0</v>
      </c>
      <c r="AG121" s="196">
        <f t="shared" si="34"/>
        <v>0</v>
      </c>
      <c r="AH121" s="196">
        <f t="shared" si="34"/>
        <v>0</v>
      </c>
      <c r="AI121" s="196">
        <f t="shared" si="34"/>
        <v>0</v>
      </c>
      <c r="AJ121" s="196">
        <f t="shared" si="34"/>
        <v>0</v>
      </c>
      <c r="AK121" s="196">
        <f t="shared" si="34"/>
        <v>0</v>
      </c>
      <c r="AL121" s="197">
        <f t="shared" si="35"/>
        <v>0</v>
      </c>
      <c r="AM121" s="203">
        <f>SUM(AL116:AL121)</f>
        <v>0</v>
      </c>
      <c r="AO121" s="302">
        <f t="shared" si="37"/>
        <v>0</v>
      </c>
      <c r="AP121" s="302">
        <f t="shared" si="38"/>
        <v>0</v>
      </c>
      <c r="AQ121" s="302">
        <f t="shared" si="39"/>
        <v>0</v>
      </c>
      <c r="AR121" s="302">
        <f t="shared" si="40"/>
        <v>1</v>
      </c>
      <c r="AS121" s="302">
        <f t="shared" si="41"/>
        <v>0</v>
      </c>
      <c r="AT121" s="302">
        <f t="shared" si="42"/>
        <v>1</v>
      </c>
      <c r="AU121" s="302"/>
      <c r="AV121" s="302"/>
    </row>
    <row r="122" spans="1:48" ht="15">
      <c r="A122" s="192" t="s">
        <v>213</v>
      </c>
      <c r="B122" s="34"/>
      <c r="C122" s="35"/>
      <c r="D122" s="50"/>
      <c r="E122" s="50"/>
      <c r="F122" s="50"/>
      <c r="G122" s="50"/>
      <c r="H122" s="50"/>
      <c r="I122" s="50"/>
      <c r="J122" s="50"/>
      <c r="K122" s="51"/>
      <c r="L122" s="177">
        <f t="shared" si="32"/>
        <v>0</v>
      </c>
      <c r="M122" s="36"/>
      <c r="P122" s="194">
        <f>IF($C122='1. VSEBINA_SADRŽAJ'!$H$28,D122,D122/'1. VSEBINA_SADRŽAJ'!$B$41)</f>
        <v>0</v>
      </c>
      <c r="Q122" s="194">
        <f>IF($C122='1. VSEBINA_SADRŽAJ'!$H$28,E122,E122/'1. VSEBINA_SADRŽAJ'!$B$41)</f>
        <v>0</v>
      </c>
      <c r="R122" s="194">
        <f>IF($C122='1. VSEBINA_SADRŽAJ'!$H$28,F122,F122/'1. VSEBINA_SADRŽAJ'!$B$41)</f>
        <v>0</v>
      </c>
      <c r="S122" s="194">
        <f>IF($C122='1. VSEBINA_SADRŽAJ'!$H$28,G122,G122/'1. VSEBINA_SADRŽAJ'!$B$41)</f>
        <v>0</v>
      </c>
      <c r="T122" s="194">
        <f>IF($C122='1. VSEBINA_SADRŽAJ'!$H$28,H122,H122/'1. VSEBINA_SADRŽAJ'!$B$41)</f>
        <v>0</v>
      </c>
      <c r="U122" s="194">
        <f>IF($C122='1. VSEBINA_SADRŽAJ'!$H$28,I122,I122/'1. VSEBINA_SADRŽAJ'!$B$41)</f>
        <v>0</v>
      </c>
      <c r="V122" s="194">
        <f>IF($C122='1. VSEBINA_SADRŽAJ'!$H$28,J122,J122/'1. VSEBINA_SADRŽAJ'!$B$41)</f>
        <v>0</v>
      </c>
      <c r="W122" s="194">
        <f>IF($C122='1. VSEBINA_SADRŽAJ'!$H$28,K122,K122/'1. VSEBINA_SADRŽAJ'!$B$41)</f>
        <v>0</v>
      </c>
      <c r="X122" s="301" t="str">
        <f t="shared" si="33"/>
        <v>.</v>
      </c>
      <c r="Y122" s="4"/>
      <c r="AA122" s="4" t="str">
        <f t="shared" si="36"/>
        <v>P7 - </v>
      </c>
      <c r="AD122" s="196">
        <f t="shared" si="34"/>
        <v>0</v>
      </c>
      <c r="AE122" s="196">
        <f t="shared" si="34"/>
        <v>0</v>
      </c>
      <c r="AF122" s="196">
        <f t="shared" si="34"/>
        <v>0</v>
      </c>
      <c r="AG122" s="196">
        <f t="shared" si="34"/>
        <v>0</v>
      </c>
      <c r="AH122" s="196">
        <f t="shared" si="34"/>
        <v>0</v>
      </c>
      <c r="AI122" s="196">
        <f t="shared" si="34"/>
        <v>0</v>
      </c>
      <c r="AJ122" s="196">
        <f t="shared" si="34"/>
        <v>0</v>
      </c>
      <c r="AK122" s="196">
        <f t="shared" si="34"/>
        <v>0</v>
      </c>
      <c r="AL122" s="197">
        <f t="shared" si="35"/>
        <v>0</v>
      </c>
      <c r="AO122" s="302">
        <f t="shared" si="37"/>
        <v>0</v>
      </c>
      <c r="AP122" s="302">
        <f t="shared" si="38"/>
        <v>0</v>
      </c>
      <c r="AQ122" s="302">
        <f t="shared" si="39"/>
        <v>0</v>
      </c>
      <c r="AR122" s="302">
        <f t="shared" si="40"/>
        <v>1</v>
      </c>
      <c r="AS122" s="302">
        <f t="shared" si="41"/>
        <v>0</v>
      </c>
      <c r="AT122" s="302">
        <f t="shared" si="42"/>
        <v>1</v>
      </c>
      <c r="AU122" s="302"/>
      <c r="AV122" s="302"/>
    </row>
    <row r="123" spans="1:48" ht="15">
      <c r="A123" s="192" t="s">
        <v>214</v>
      </c>
      <c r="B123" s="34"/>
      <c r="C123" s="35"/>
      <c r="D123" s="50"/>
      <c r="E123" s="50"/>
      <c r="F123" s="50"/>
      <c r="G123" s="50"/>
      <c r="H123" s="50"/>
      <c r="I123" s="50"/>
      <c r="J123" s="50"/>
      <c r="K123" s="51"/>
      <c r="L123" s="177">
        <f t="shared" si="32"/>
        <v>0</v>
      </c>
      <c r="M123" s="36"/>
      <c r="P123" s="194">
        <f>IF($C123='1. VSEBINA_SADRŽAJ'!$H$28,D123,D123/'1. VSEBINA_SADRŽAJ'!$B$41)</f>
        <v>0</v>
      </c>
      <c r="Q123" s="194">
        <f>IF($C123='1. VSEBINA_SADRŽAJ'!$H$28,E123,E123/'1. VSEBINA_SADRŽAJ'!$B$41)</f>
        <v>0</v>
      </c>
      <c r="R123" s="194">
        <f>IF($C123='1. VSEBINA_SADRŽAJ'!$H$28,F123,F123/'1. VSEBINA_SADRŽAJ'!$B$41)</f>
        <v>0</v>
      </c>
      <c r="S123" s="194">
        <f>IF($C123='1. VSEBINA_SADRŽAJ'!$H$28,G123,G123/'1. VSEBINA_SADRŽAJ'!$B$41)</f>
        <v>0</v>
      </c>
      <c r="T123" s="194">
        <f>IF($C123='1. VSEBINA_SADRŽAJ'!$H$28,H123,H123/'1. VSEBINA_SADRŽAJ'!$B$41)</f>
        <v>0</v>
      </c>
      <c r="U123" s="194">
        <f>IF($C123='1. VSEBINA_SADRŽAJ'!$H$28,I123,I123/'1. VSEBINA_SADRŽAJ'!$B$41)</f>
        <v>0</v>
      </c>
      <c r="V123" s="194">
        <f>IF($C123='1. VSEBINA_SADRŽAJ'!$H$28,J123,J123/'1. VSEBINA_SADRŽAJ'!$B$41)</f>
        <v>0</v>
      </c>
      <c r="W123" s="194">
        <f>IF($C123='1. VSEBINA_SADRŽAJ'!$H$28,K123,K123/'1. VSEBINA_SADRŽAJ'!$B$41)</f>
        <v>0</v>
      </c>
      <c r="X123" s="301" t="str">
        <f t="shared" si="33"/>
        <v>.</v>
      </c>
      <c r="Y123" s="4"/>
      <c r="AA123" s="4" t="str">
        <f t="shared" si="36"/>
        <v>P8 -</v>
      </c>
      <c r="AD123" s="196">
        <f t="shared" si="34"/>
        <v>0</v>
      </c>
      <c r="AE123" s="196">
        <f t="shared" si="34"/>
        <v>0</v>
      </c>
      <c r="AF123" s="196">
        <f t="shared" si="34"/>
        <v>0</v>
      </c>
      <c r="AG123" s="196">
        <f t="shared" si="34"/>
        <v>0</v>
      </c>
      <c r="AH123" s="196">
        <f t="shared" si="34"/>
        <v>0</v>
      </c>
      <c r="AI123" s="196">
        <f t="shared" si="34"/>
        <v>0</v>
      </c>
      <c r="AJ123" s="196">
        <f t="shared" si="34"/>
        <v>0</v>
      </c>
      <c r="AK123" s="196">
        <f t="shared" si="34"/>
        <v>0</v>
      </c>
      <c r="AL123" s="197">
        <f t="shared" si="35"/>
        <v>0</v>
      </c>
      <c r="AO123" s="302">
        <f t="shared" si="37"/>
        <v>0</v>
      </c>
      <c r="AP123" s="302">
        <f t="shared" si="38"/>
        <v>0</v>
      </c>
      <c r="AQ123" s="302">
        <f t="shared" si="39"/>
        <v>0</v>
      </c>
      <c r="AR123" s="302">
        <f t="shared" si="40"/>
        <v>1</v>
      </c>
      <c r="AS123" s="302">
        <f t="shared" si="41"/>
        <v>0</v>
      </c>
      <c r="AT123" s="302">
        <f t="shared" si="42"/>
        <v>1</v>
      </c>
      <c r="AU123" s="302"/>
      <c r="AV123" s="302"/>
    </row>
    <row r="124" spans="1:48" ht="15">
      <c r="A124" s="192" t="s">
        <v>215</v>
      </c>
      <c r="B124" s="34"/>
      <c r="C124" s="35"/>
      <c r="D124" s="50"/>
      <c r="E124" s="50"/>
      <c r="F124" s="50"/>
      <c r="G124" s="50"/>
      <c r="H124" s="50"/>
      <c r="I124" s="50"/>
      <c r="J124" s="50"/>
      <c r="K124" s="51"/>
      <c r="L124" s="177">
        <f t="shared" si="32"/>
        <v>0</v>
      </c>
      <c r="M124" s="36"/>
      <c r="P124" s="194">
        <f>IF($C124='1. VSEBINA_SADRŽAJ'!$H$28,D124,D124/'1. VSEBINA_SADRŽAJ'!$B$41)</f>
        <v>0</v>
      </c>
      <c r="Q124" s="194">
        <f>IF($C124='1. VSEBINA_SADRŽAJ'!$H$28,E124,E124/'1. VSEBINA_SADRŽAJ'!$B$41)</f>
        <v>0</v>
      </c>
      <c r="R124" s="194">
        <f>IF($C124='1. VSEBINA_SADRŽAJ'!$H$28,F124,F124/'1. VSEBINA_SADRŽAJ'!$B$41)</f>
        <v>0</v>
      </c>
      <c r="S124" s="194">
        <f>IF($C124='1. VSEBINA_SADRŽAJ'!$H$28,G124,G124/'1. VSEBINA_SADRŽAJ'!$B$41)</f>
        <v>0</v>
      </c>
      <c r="T124" s="194">
        <f>IF($C124='1. VSEBINA_SADRŽAJ'!$H$28,H124,H124/'1. VSEBINA_SADRŽAJ'!$B$41)</f>
        <v>0</v>
      </c>
      <c r="U124" s="194">
        <f>IF($C124='1. VSEBINA_SADRŽAJ'!$H$28,I124,I124/'1. VSEBINA_SADRŽAJ'!$B$41)</f>
        <v>0</v>
      </c>
      <c r="V124" s="194">
        <f>IF($C124='1. VSEBINA_SADRŽAJ'!$H$28,J124,J124/'1. VSEBINA_SADRŽAJ'!$B$41)</f>
        <v>0</v>
      </c>
      <c r="W124" s="194">
        <f>IF($C124='1. VSEBINA_SADRŽAJ'!$H$28,K124,K124/'1. VSEBINA_SADRŽAJ'!$B$41)</f>
        <v>0</v>
      </c>
      <c r="X124" s="301" t="str">
        <f t="shared" si="33"/>
        <v>.</v>
      </c>
      <c r="Y124" s="4"/>
      <c r="AA124" s="4" t="str">
        <f t="shared" si="36"/>
        <v>P9 -</v>
      </c>
      <c r="AD124" s="196">
        <f t="shared" si="34"/>
        <v>0</v>
      </c>
      <c r="AE124" s="196">
        <f t="shared" si="34"/>
        <v>0</v>
      </c>
      <c r="AF124" s="196">
        <f t="shared" si="34"/>
        <v>0</v>
      </c>
      <c r="AG124" s="196">
        <f t="shared" si="34"/>
        <v>0</v>
      </c>
      <c r="AH124" s="196">
        <f t="shared" si="34"/>
        <v>0</v>
      </c>
      <c r="AI124" s="196">
        <f t="shared" si="34"/>
        <v>0</v>
      </c>
      <c r="AJ124" s="196">
        <f t="shared" si="34"/>
        <v>0</v>
      </c>
      <c r="AK124" s="196">
        <f t="shared" si="34"/>
        <v>0</v>
      </c>
      <c r="AL124" s="197">
        <f t="shared" si="35"/>
        <v>0</v>
      </c>
      <c r="AO124" s="302">
        <f t="shared" si="37"/>
        <v>0</v>
      </c>
      <c r="AP124" s="302">
        <f t="shared" si="38"/>
        <v>0</v>
      </c>
      <c r="AQ124" s="302">
        <f t="shared" si="39"/>
        <v>0</v>
      </c>
      <c r="AR124" s="302">
        <f t="shared" si="40"/>
        <v>1</v>
      </c>
      <c r="AS124" s="302">
        <f t="shared" si="41"/>
        <v>0</v>
      </c>
      <c r="AT124" s="302">
        <f t="shared" si="42"/>
        <v>1</v>
      </c>
      <c r="AU124" s="302"/>
      <c r="AV124" s="302"/>
    </row>
    <row r="125" spans="1:48" ht="15">
      <c r="A125" s="192" t="s">
        <v>216</v>
      </c>
      <c r="B125" s="37"/>
      <c r="C125" s="38"/>
      <c r="D125" s="52"/>
      <c r="E125" s="52"/>
      <c r="F125" s="52"/>
      <c r="G125" s="52"/>
      <c r="H125" s="52"/>
      <c r="I125" s="52"/>
      <c r="J125" s="52"/>
      <c r="K125" s="53"/>
      <c r="L125" s="177">
        <f t="shared" si="32"/>
        <v>0</v>
      </c>
      <c r="M125" s="39"/>
      <c r="P125" s="194">
        <f>IF($C125='1. VSEBINA_SADRŽAJ'!$H$28,D125,D125/'1. VSEBINA_SADRŽAJ'!$B$41)</f>
        <v>0</v>
      </c>
      <c r="Q125" s="194">
        <f>IF($C125='1. VSEBINA_SADRŽAJ'!$H$28,E125,E125/'1. VSEBINA_SADRŽAJ'!$B$41)</f>
        <v>0</v>
      </c>
      <c r="R125" s="194">
        <f>IF($C125='1. VSEBINA_SADRŽAJ'!$H$28,F125,F125/'1. VSEBINA_SADRŽAJ'!$B$41)</f>
        <v>0</v>
      </c>
      <c r="S125" s="194">
        <f>IF($C125='1. VSEBINA_SADRŽAJ'!$H$28,G125,G125/'1. VSEBINA_SADRŽAJ'!$B$41)</f>
        <v>0</v>
      </c>
      <c r="T125" s="194">
        <f>IF($C125='1. VSEBINA_SADRŽAJ'!$H$28,H125,H125/'1. VSEBINA_SADRŽAJ'!$B$41)</f>
        <v>0</v>
      </c>
      <c r="U125" s="194">
        <f>IF($C125='1. VSEBINA_SADRŽAJ'!$H$28,I125,I125/'1. VSEBINA_SADRŽAJ'!$B$41)</f>
        <v>0</v>
      </c>
      <c r="V125" s="194">
        <f>IF($C125='1. VSEBINA_SADRŽAJ'!$H$28,J125,J125/'1. VSEBINA_SADRŽAJ'!$B$41)</f>
        <v>0</v>
      </c>
      <c r="W125" s="194">
        <f>IF($C125='1. VSEBINA_SADRŽAJ'!$H$28,K125,K125/'1. VSEBINA_SADRŽAJ'!$B$41)</f>
        <v>0</v>
      </c>
      <c r="X125" s="301" t="str">
        <f t="shared" si="33"/>
        <v>.</v>
      </c>
      <c r="Y125" s="4"/>
      <c r="AA125" s="4" t="str">
        <f t="shared" si="36"/>
        <v>P10 -</v>
      </c>
      <c r="AD125" s="196">
        <f t="shared" si="34"/>
        <v>0</v>
      </c>
      <c r="AE125" s="196">
        <f t="shared" si="34"/>
        <v>0</v>
      </c>
      <c r="AF125" s="196">
        <f t="shared" si="34"/>
        <v>0</v>
      </c>
      <c r="AG125" s="196">
        <f t="shared" si="34"/>
        <v>0</v>
      </c>
      <c r="AH125" s="196">
        <f t="shared" si="34"/>
        <v>0</v>
      </c>
      <c r="AI125" s="196">
        <f t="shared" si="34"/>
        <v>0</v>
      </c>
      <c r="AJ125" s="196">
        <f t="shared" si="34"/>
        <v>0</v>
      </c>
      <c r="AK125" s="196">
        <f t="shared" si="34"/>
        <v>0</v>
      </c>
      <c r="AL125" s="197">
        <f t="shared" si="35"/>
        <v>0</v>
      </c>
      <c r="AO125" s="302">
        <f t="shared" si="37"/>
        <v>0</v>
      </c>
      <c r="AP125" s="302">
        <f t="shared" si="38"/>
        <v>0</v>
      </c>
      <c r="AQ125" s="302">
        <f t="shared" si="39"/>
        <v>0</v>
      </c>
      <c r="AR125" s="302">
        <f t="shared" si="40"/>
        <v>1</v>
      </c>
      <c r="AS125" s="302">
        <f t="shared" si="41"/>
        <v>0</v>
      </c>
      <c r="AT125" s="302">
        <f t="shared" si="42"/>
        <v>1</v>
      </c>
      <c r="AU125" s="302"/>
      <c r="AV125" s="302"/>
    </row>
    <row r="126" spans="1:48" ht="15">
      <c r="A126" s="279" t="s">
        <v>14</v>
      </c>
      <c r="B126" s="199"/>
      <c r="C126" s="212"/>
      <c r="D126" s="201">
        <f aca="true" t="shared" si="43" ref="D126:K126">SUM(P116:P125)</f>
        <v>0</v>
      </c>
      <c r="E126" s="201">
        <f t="shared" si="43"/>
        <v>0</v>
      </c>
      <c r="F126" s="201">
        <f t="shared" si="43"/>
        <v>0</v>
      </c>
      <c r="G126" s="201">
        <f t="shared" si="43"/>
        <v>0</v>
      </c>
      <c r="H126" s="201">
        <f t="shared" si="43"/>
        <v>0</v>
      </c>
      <c r="I126" s="201">
        <f t="shared" si="43"/>
        <v>0</v>
      </c>
      <c r="J126" s="201">
        <f t="shared" si="43"/>
        <v>0</v>
      </c>
      <c r="K126" s="201">
        <f t="shared" si="43"/>
        <v>0</v>
      </c>
      <c r="L126" s="177"/>
      <c r="M126" s="30"/>
      <c r="P126" s="203">
        <f>SUM(P116:P125)</f>
        <v>0</v>
      </c>
      <c r="Q126" s="203">
        <f>SUM(Q116:Q125)</f>
        <v>0</v>
      </c>
      <c r="R126" s="203">
        <f aca="true" t="shared" si="44" ref="R126:W126">SUM(R116:R125)</f>
        <v>0</v>
      </c>
      <c r="S126" s="203">
        <f t="shared" si="44"/>
        <v>0</v>
      </c>
      <c r="T126" s="203">
        <f t="shared" si="44"/>
        <v>0</v>
      </c>
      <c r="U126" s="203">
        <f t="shared" si="44"/>
        <v>0</v>
      </c>
      <c r="V126" s="203">
        <f t="shared" si="44"/>
        <v>0</v>
      </c>
      <c r="W126" s="203">
        <f t="shared" si="44"/>
        <v>0</v>
      </c>
      <c r="X126" s="302"/>
      <c r="Y126" s="203">
        <f>SUM(P126:W126)</f>
        <v>0</v>
      </c>
      <c r="AA126" s="4" t="str">
        <f t="shared" si="36"/>
        <v>P11 - </v>
      </c>
      <c r="AD126" s="196">
        <f t="shared" si="34"/>
        <v>0</v>
      </c>
      <c r="AE126" s="196">
        <f t="shared" si="34"/>
        <v>0</v>
      </c>
      <c r="AF126" s="196">
        <f t="shared" si="34"/>
        <v>0</v>
      </c>
      <c r="AG126" s="196">
        <f t="shared" si="34"/>
        <v>0</v>
      </c>
      <c r="AH126" s="196">
        <f t="shared" si="34"/>
        <v>0</v>
      </c>
      <c r="AI126" s="196">
        <f t="shared" si="34"/>
        <v>0</v>
      </c>
      <c r="AJ126" s="196">
        <f t="shared" si="34"/>
        <v>0</v>
      </c>
      <c r="AK126" s="196">
        <f t="shared" si="34"/>
        <v>0</v>
      </c>
      <c r="AL126" s="197">
        <f t="shared" si="35"/>
        <v>0</v>
      </c>
      <c r="AO126" s="302">
        <f t="shared" si="37"/>
        <v>0</v>
      </c>
      <c r="AP126" s="302">
        <f t="shared" si="38"/>
        <v>0</v>
      </c>
      <c r="AQ126" s="302">
        <f t="shared" si="39"/>
        <v>0</v>
      </c>
      <c r="AR126" s="302">
        <f t="shared" si="40"/>
        <v>1</v>
      </c>
      <c r="AS126" s="302">
        <f t="shared" si="41"/>
        <v>0</v>
      </c>
      <c r="AT126" s="302">
        <f t="shared" si="42"/>
        <v>1</v>
      </c>
      <c r="AU126" s="302"/>
      <c r="AV126" s="302"/>
    </row>
    <row r="127" spans="1:48" ht="34.5" customHeight="1">
      <c r="A127" s="323" t="s">
        <v>283</v>
      </c>
      <c r="B127" s="324"/>
      <c r="C127" s="324"/>
      <c r="D127" s="324"/>
      <c r="E127" s="324"/>
      <c r="F127" s="324"/>
      <c r="G127" s="324"/>
      <c r="H127" s="324"/>
      <c r="I127" s="324"/>
      <c r="J127" s="324"/>
      <c r="K127" s="324"/>
      <c r="L127" s="324"/>
      <c r="M127" s="324"/>
      <c r="V127" s="4"/>
      <c r="Y127" s="4"/>
      <c r="AA127" s="4" t="str">
        <f t="shared" si="36"/>
        <v>P12 -</v>
      </c>
      <c r="AD127" s="196">
        <f t="shared" si="34"/>
        <v>0</v>
      </c>
      <c r="AE127" s="196">
        <f t="shared" si="34"/>
        <v>0</v>
      </c>
      <c r="AF127" s="196">
        <f t="shared" si="34"/>
        <v>0</v>
      </c>
      <c r="AG127" s="196">
        <f t="shared" si="34"/>
        <v>0</v>
      </c>
      <c r="AH127" s="196">
        <f t="shared" si="34"/>
        <v>0</v>
      </c>
      <c r="AI127" s="196">
        <f t="shared" si="34"/>
        <v>0</v>
      </c>
      <c r="AJ127" s="196">
        <f t="shared" si="34"/>
        <v>0</v>
      </c>
      <c r="AK127" s="196">
        <f t="shared" si="34"/>
        <v>0</v>
      </c>
      <c r="AL127" s="197">
        <f t="shared" si="35"/>
        <v>0</v>
      </c>
      <c r="AO127" s="302">
        <f t="shared" si="37"/>
        <v>0</v>
      </c>
      <c r="AP127" s="302">
        <f t="shared" si="38"/>
        <v>0</v>
      </c>
      <c r="AQ127" s="302">
        <f t="shared" si="39"/>
        <v>0</v>
      </c>
      <c r="AR127" s="302">
        <f t="shared" si="40"/>
        <v>1</v>
      </c>
      <c r="AS127" s="302">
        <f t="shared" si="41"/>
        <v>0</v>
      </c>
      <c r="AT127" s="302">
        <f t="shared" si="42"/>
        <v>1</v>
      </c>
      <c r="AU127" s="302"/>
      <c r="AV127" s="302"/>
    </row>
    <row r="128" spans="22:48" ht="14.25">
      <c r="V128" s="4"/>
      <c r="Y128" s="4"/>
      <c r="AO128" s="302"/>
      <c r="AP128" s="302"/>
      <c r="AQ128" s="302"/>
      <c r="AR128" s="302"/>
      <c r="AS128" s="302"/>
      <c r="AT128" s="302"/>
      <c r="AU128" s="302"/>
      <c r="AV128" s="302"/>
    </row>
    <row r="129" spans="1:48" ht="21.75" customHeight="1">
      <c r="A129" s="325" t="s">
        <v>262</v>
      </c>
      <c r="B129" s="329"/>
      <c r="C129" s="329"/>
      <c r="D129" s="329"/>
      <c r="V129" s="4"/>
      <c r="Y129" s="4"/>
      <c r="AO129" s="302"/>
      <c r="AP129" s="302"/>
      <c r="AQ129" s="302"/>
      <c r="AR129" s="302"/>
      <c r="AS129" s="302"/>
      <c r="AT129" s="302"/>
      <c r="AU129" s="302"/>
      <c r="AV129" s="302"/>
    </row>
    <row r="130" spans="1:48" ht="14.25" hidden="1">
      <c r="A130" s="206" t="s">
        <v>75</v>
      </c>
      <c r="V130" s="4"/>
      <c r="Y130" s="4"/>
      <c r="AO130" s="302"/>
      <c r="AP130" s="302"/>
      <c r="AQ130" s="302"/>
      <c r="AR130" s="302"/>
      <c r="AS130" s="302"/>
      <c r="AT130" s="302"/>
      <c r="AU130" s="302"/>
      <c r="AV130" s="302"/>
    </row>
    <row r="131" spans="1:48" ht="14.25" hidden="1">
      <c r="A131" s="206" t="s">
        <v>64</v>
      </c>
      <c r="V131" s="4"/>
      <c r="Y131" s="4"/>
      <c r="AO131" s="302"/>
      <c r="AP131" s="302"/>
      <c r="AQ131" s="302"/>
      <c r="AR131" s="302"/>
      <c r="AS131" s="302"/>
      <c r="AT131" s="302"/>
      <c r="AU131" s="302"/>
      <c r="AV131" s="302"/>
    </row>
    <row r="132" spans="1:48" ht="14.25" hidden="1">
      <c r="A132" s="207" t="s">
        <v>78</v>
      </c>
      <c r="V132" s="4"/>
      <c r="Y132" s="4"/>
      <c r="AO132" s="302"/>
      <c r="AP132" s="302"/>
      <c r="AQ132" s="302"/>
      <c r="AR132" s="302"/>
      <c r="AS132" s="302"/>
      <c r="AT132" s="302"/>
      <c r="AU132" s="302"/>
      <c r="AV132" s="302"/>
    </row>
    <row r="133" spans="1:48" ht="14.25">
      <c r="A133" s="322" t="s">
        <v>265</v>
      </c>
      <c r="B133" s="321"/>
      <c r="C133" s="319"/>
      <c r="D133" s="319"/>
      <c r="P133" s="4" t="s">
        <v>175</v>
      </c>
      <c r="V133" s="4"/>
      <c r="Y133" s="4"/>
      <c r="AO133" s="302"/>
      <c r="AP133" s="302"/>
      <c r="AQ133" s="302"/>
      <c r="AR133" s="302"/>
      <c r="AS133" s="302"/>
      <c r="AT133" s="302"/>
      <c r="AU133" s="302"/>
      <c r="AV133" s="302"/>
    </row>
    <row r="134" spans="1:48" s="110" customFormat="1" ht="102.75">
      <c r="A134" s="214" t="s">
        <v>177</v>
      </c>
      <c r="B134" s="209" t="s">
        <v>179</v>
      </c>
      <c r="C134" s="209" t="s">
        <v>217</v>
      </c>
      <c r="D134" s="209" t="s">
        <v>164</v>
      </c>
      <c r="E134" s="215" t="s">
        <v>165</v>
      </c>
      <c r="F134" s="280" t="s">
        <v>266</v>
      </c>
      <c r="G134" s="280" t="s">
        <v>267</v>
      </c>
      <c r="H134" s="280" t="s">
        <v>268</v>
      </c>
      <c r="I134" s="280" t="s">
        <v>269</v>
      </c>
      <c r="J134" s="280" t="s">
        <v>270</v>
      </c>
      <c r="K134" s="280" t="s">
        <v>271</v>
      </c>
      <c r="L134" s="280" t="s">
        <v>272</v>
      </c>
      <c r="M134" s="280" t="s">
        <v>273</v>
      </c>
      <c r="N134" s="216" t="s">
        <v>149</v>
      </c>
      <c r="O134" s="217" t="s">
        <v>160</v>
      </c>
      <c r="P134" s="314" t="s">
        <v>274</v>
      </c>
      <c r="Q134" s="314" t="s">
        <v>275</v>
      </c>
      <c r="R134" s="314" t="s">
        <v>276</v>
      </c>
      <c r="S134" s="314" t="s">
        <v>277</v>
      </c>
      <c r="T134" s="314" t="s">
        <v>278</v>
      </c>
      <c r="U134" s="314" t="s">
        <v>279</v>
      </c>
      <c r="V134" s="314" t="s">
        <v>280</v>
      </c>
      <c r="W134" s="314" t="s">
        <v>281</v>
      </c>
      <c r="AA134" s="110" t="s">
        <v>74</v>
      </c>
      <c r="AD134" s="191" t="s">
        <v>66</v>
      </c>
      <c r="AE134" s="191" t="s">
        <v>67</v>
      </c>
      <c r="AF134" s="191" t="s">
        <v>68</v>
      </c>
      <c r="AG134" s="191" t="s">
        <v>69</v>
      </c>
      <c r="AH134" s="191" t="s">
        <v>70</v>
      </c>
      <c r="AI134" s="191" t="s">
        <v>71</v>
      </c>
      <c r="AJ134" s="191" t="s">
        <v>72</v>
      </c>
      <c r="AK134" s="191" t="s">
        <v>73</v>
      </c>
      <c r="AO134" s="304"/>
      <c r="AP134" s="304"/>
      <c r="AQ134" s="304"/>
      <c r="AR134" s="304"/>
      <c r="AS134" s="304"/>
      <c r="AT134" s="304"/>
      <c r="AU134" s="304"/>
      <c r="AV134" s="304"/>
    </row>
    <row r="135" spans="1:48" ht="15">
      <c r="A135" s="192" t="s">
        <v>57</v>
      </c>
      <c r="B135" s="57"/>
      <c r="C135" s="40"/>
      <c r="D135" s="35"/>
      <c r="E135" s="35"/>
      <c r="F135" s="50"/>
      <c r="G135" s="50"/>
      <c r="H135" s="50"/>
      <c r="I135" s="50"/>
      <c r="J135" s="50"/>
      <c r="K135" s="50"/>
      <c r="L135" s="50"/>
      <c r="M135" s="54"/>
      <c r="N135" s="218">
        <f>IF(OR((B135*C135)&lt;(F135+G135+H135+I135+J135+K135+L135+M135),(B135*C135)&gt;(F135+G135+H135+I135+J135+K135+L135+M135)),"Erorr",(F135+G135+H135+I135+J135+K135+L135+M135))</f>
        <v>0</v>
      </c>
      <c r="O135" s="30"/>
      <c r="P135" s="315">
        <f>IF($E135='1. VSEBINA_SADRŽAJ'!$H$28,F135,F135/'1. VSEBINA_SADRŽAJ'!$B$41)</f>
        <v>0</v>
      </c>
      <c r="Q135" s="312">
        <f>IF($E135='1. VSEBINA_SADRŽAJ'!$H$28,G135,G135/'1. VSEBINA_SADRŽAJ'!$B$41)</f>
        <v>0</v>
      </c>
      <c r="R135" s="312">
        <f>IF($E135='1. VSEBINA_SADRŽAJ'!$H$28,H135,H135/'1. VSEBINA_SADRŽAJ'!$B$41)</f>
        <v>0</v>
      </c>
      <c r="S135" s="312">
        <f>IF($E135='1. VSEBINA_SADRŽAJ'!$H$28,I135,I135/'1. VSEBINA_SADRŽAJ'!$B$41)</f>
        <v>0</v>
      </c>
      <c r="T135" s="312">
        <f>IF($E135='1. VSEBINA_SADRŽAJ'!$H$28,J135,J135/'1. VSEBINA_SADRŽAJ'!$B$41)</f>
        <v>0</v>
      </c>
      <c r="U135" s="312">
        <f>IF($E135='1. VSEBINA_SADRŽAJ'!$H$28,K135,K135/'1. VSEBINA_SADRŽAJ'!$B$41)</f>
        <v>0</v>
      </c>
      <c r="V135" s="312">
        <f>IF($E135='1. VSEBINA_SADRŽAJ'!$H$28,L135,L135/'1. VSEBINA_SADRŽAJ'!$B$41)</f>
        <v>0</v>
      </c>
      <c r="W135" s="312">
        <f>IF($E135='1. VSEBINA_SADRŽAJ'!$H$28,M135,M135/'1. VSEBINA_SADRŽAJ'!$B$41)</f>
        <v>0</v>
      </c>
      <c r="X135" s="301" t="str">
        <f aca="true" t="shared" si="45" ref="X135:X144">IF(AV135=1,".","data missing")</f>
        <v>.</v>
      </c>
      <c r="Y135" s="4"/>
      <c r="AA135" s="4" t="str">
        <f>+AA116</f>
        <v>LP - P1 - </v>
      </c>
      <c r="AD135" s="220">
        <f aca="true" t="shared" si="46" ref="AD135:AK146">SUMIF($D$135:$D$144,$AA135,P$135:P$144)+SUMIF($D$151:$D$160,$AA135,P$151:P$160)</f>
        <v>0</v>
      </c>
      <c r="AE135" s="220">
        <f t="shared" si="46"/>
        <v>0</v>
      </c>
      <c r="AF135" s="220">
        <f t="shared" si="46"/>
        <v>0</v>
      </c>
      <c r="AG135" s="220">
        <f t="shared" si="46"/>
        <v>0</v>
      </c>
      <c r="AH135" s="220">
        <f t="shared" si="46"/>
        <v>0</v>
      </c>
      <c r="AI135" s="220">
        <f t="shared" si="46"/>
        <v>0</v>
      </c>
      <c r="AJ135" s="220">
        <f t="shared" si="46"/>
        <v>0</v>
      </c>
      <c r="AK135" s="220">
        <f t="shared" si="46"/>
        <v>0</v>
      </c>
      <c r="AL135" s="197">
        <f aca="true" t="shared" si="47" ref="AL135:AL146">SUM(AD135:AK135)</f>
        <v>0</v>
      </c>
      <c r="AM135" s="197"/>
      <c r="AO135" s="305"/>
      <c r="AP135" s="305"/>
      <c r="AQ135" s="302">
        <f>IF(D135=AZ135,0,1)</f>
        <v>0</v>
      </c>
      <c r="AR135" s="302">
        <f>IF(E135=AZ135,0,1)</f>
        <v>0</v>
      </c>
      <c r="AS135" s="302">
        <f>IF(F135+G135+H135+I135+J135+K135+L135+M135=0,0,1)</f>
        <v>0</v>
      </c>
      <c r="AT135" s="302">
        <f>IF(AQ135+AR135+AS135=0,1,0)</f>
        <v>1</v>
      </c>
      <c r="AU135" s="302">
        <f>IF(AQ135+AR135+AS135=3,1,0)</f>
        <v>0</v>
      </c>
      <c r="AV135" s="302">
        <f>AT135+AU135</f>
        <v>1</v>
      </c>
    </row>
    <row r="136" spans="1:48" ht="15">
      <c r="A136" s="192" t="s">
        <v>58</v>
      </c>
      <c r="B136" s="57"/>
      <c r="C136" s="40"/>
      <c r="D136" s="35"/>
      <c r="E136" s="35"/>
      <c r="F136" s="50"/>
      <c r="G136" s="50"/>
      <c r="H136" s="50"/>
      <c r="I136" s="50"/>
      <c r="J136" s="50"/>
      <c r="K136" s="50"/>
      <c r="L136" s="50"/>
      <c r="M136" s="54"/>
      <c r="N136" s="218">
        <f aca="true" t="shared" si="48" ref="N136:N144">IF(OR((B136*C136)&lt;(F136+G136+H136+I136+J136+K136+L136+M136),(B136*C136)&gt;(F136+G136+H136+I136+J136+K136+L136+M136)),"Erorr",(F136+G136+H136+I136+J136+K136+L136+M136))</f>
        <v>0</v>
      </c>
      <c r="O136" s="30"/>
      <c r="P136" s="219">
        <f>IF($E136='1. VSEBINA_SADRŽAJ'!$H$28,F136,F136/'1. VSEBINA_SADRŽAJ'!$B$41)</f>
        <v>0</v>
      </c>
      <c r="Q136" s="194">
        <f>IF($E136='1. VSEBINA_SADRŽAJ'!$H$28,G136,G136/'1. VSEBINA_SADRŽAJ'!$B$41)</f>
        <v>0</v>
      </c>
      <c r="R136" s="194">
        <f>IF($E136='1. VSEBINA_SADRŽAJ'!$H$28,H136,H136/'1. VSEBINA_SADRŽAJ'!$B$41)</f>
        <v>0</v>
      </c>
      <c r="S136" s="194">
        <f>IF($E136='1. VSEBINA_SADRŽAJ'!$H$28,I136,I136/'1. VSEBINA_SADRŽAJ'!$B$41)</f>
        <v>0</v>
      </c>
      <c r="T136" s="194">
        <f>IF($E136='1. VSEBINA_SADRŽAJ'!$H$28,J136,J136/'1. VSEBINA_SADRŽAJ'!$B$41)</f>
        <v>0</v>
      </c>
      <c r="U136" s="194">
        <f>IF($E136='1. VSEBINA_SADRŽAJ'!$H$28,K136,K136/'1. VSEBINA_SADRŽAJ'!$B$41)</f>
        <v>0</v>
      </c>
      <c r="V136" s="194">
        <f>IF($E136='1. VSEBINA_SADRŽAJ'!$H$28,L136,L136/'1. VSEBINA_SADRŽAJ'!$B$41)</f>
        <v>0</v>
      </c>
      <c r="W136" s="194">
        <f>IF($E136='1. VSEBINA_SADRŽAJ'!$H$28,M136,M136/'1. VSEBINA_SADRŽAJ'!$B$41)</f>
        <v>0</v>
      </c>
      <c r="X136" s="301" t="str">
        <f t="shared" si="45"/>
        <v>.</v>
      </c>
      <c r="Y136" s="4"/>
      <c r="AA136" s="4" t="str">
        <f aca="true" t="shared" si="49" ref="AA136:AA146">+AA117</f>
        <v>P2 -</v>
      </c>
      <c r="AD136" s="220">
        <f t="shared" si="46"/>
        <v>0</v>
      </c>
      <c r="AE136" s="220">
        <f t="shared" si="46"/>
        <v>0</v>
      </c>
      <c r="AF136" s="220">
        <f t="shared" si="46"/>
        <v>0</v>
      </c>
      <c r="AG136" s="220">
        <f t="shared" si="46"/>
        <v>0</v>
      </c>
      <c r="AH136" s="220">
        <f t="shared" si="46"/>
        <v>0</v>
      </c>
      <c r="AI136" s="220">
        <f t="shared" si="46"/>
        <v>0</v>
      </c>
      <c r="AJ136" s="220">
        <f t="shared" si="46"/>
        <v>0</v>
      </c>
      <c r="AK136" s="220">
        <f t="shared" si="46"/>
        <v>0</v>
      </c>
      <c r="AL136" s="197">
        <f t="shared" si="47"/>
        <v>0</v>
      </c>
      <c r="AM136" s="197"/>
      <c r="AO136" s="302"/>
      <c r="AP136" s="302"/>
      <c r="AQ136" s="302">
        <f aca="true" t="shared" si="50" ref="AQ136:AQ146">IF(D136=AZ136,0,1)</f>
        <v>0</v>
      </c>
      <c r="AR136" s="302">
        <f aca="true" t="shared" si="51" ref="AR136:AR146">IF(E136=AZ136,0,1)</f>
        <v>0</v>
      </c>
      <c r="AS136" s="302">
        <f aca="true" t="shared" si="52" ref="AS136:AS146">IF(F136+G136+H136+I136+J136+K136+L136+M136=0,0,1)</f>
        <v>0</v>
      </c>
      <c r="AT136" s="302">
        <f aca="true" t="shared" si="53" ref="AT136:AT146">IF(AQ136+AR136+AS136=0,1,0)</f>
        <v>1</v>
      </c>
      <c r="AU136" s="302">
        <f aca="true" t="shared" si="54" ref="AU136:AU146">IF(AQ136+AR136+AS136=3,1,0)</f>
        <v>0</v>
      </c>
      <c r="AV136" s="302">
        <f aca="true" t="shared" si="55" ref="AV136:AV146">AT136+AU136</f>
        <v>1</v>
      </c>
    </row>
    <row r="137" spans="1:48" ht="15">
      <c r="A137" s="192" t="s">
        <v>49</v>
      </c>
      <c r="B137" s="57"/>
      <c r="C137" s="40"/>
      <c r="D137" s="35"/>
      <c r="E137" s="35"/>
      <c r="F137" s="50"/>
      <c r="G137" s="50"/>
      <c r="H137" s="50"/>
      <c r="I137" s="50"/>
      <c r="J137" s="50"/>
      <c r="K137" s="50"/>
      <c r="L137" s="50"/>
      <c r="M137" s="54"/>
      <c r="N137" s="218">
        <f t="shared" si="48"/>
        <v>0</v>
      </c>
      <c r="O137" s="30"/>
      <c r="P137" s="219">
        <f>IF($E137='1. VSEBINA_SADRŽAJ'!$H$28,F137,F137/'1. VSEBINA_SADRŽAJ'!$B$41)</f>
        <v>0</v>
      </c>
      <c r="Q137" s="194">
        <f>IF($E137='1. VSEBINA_SADRŽAJ'!$H$28,G137,G137/'1. VSEBINA_SADRŽAJ'!$B$41)</f>
        <v>0</v>
      </c>
      <c r="R137" s="194">
        <f>IF($E137='1. VSEBINA_SADRŽAJ'!$H$28,H137,H137/'1. VSEBINA_SADRŽAJ'!$B$41)</f>
        <v>0</v>
      </c>
      <c r="S137" s="194">
        <f>IF($E137='1. VSEBINA_SADRŽAJ'!$H$28,I137,I137/'1. VSEBINA_SADRŽAJ'!$B$41)</f>
        <v>0</v>
      </c>
      <c r="T137" s="194">
        <f>IF($E137='1. VSEBINA_SADRŽAJ'!$H$28,J137,J137/'1. VSEBINA_SADRŽAJ'!$B$41)</f>
        <v>0</v>
      </c>
      <c r="U137" s="194">
        <f>IF($E137='1. VSEBINA_SADRŽAJ'!$H$28,K137,K137/'1. VSEBINA_SADRŽAJ'!$B$41)</f>
        <v>0</v>
      </c>
      <c r="V137" s="194">
        <f>IF($E137='1. VSEBINA_SADRŽAJ'!$H$28,L137,L137/'1. VSEBINA_SADRŽAJ'!$B$41)</f>
        <v>0</v>
      </c>
      <c r="W137" s="194">
        <f>IF($E137='1. VSEBINA_SADRŽAJ'!$H$28,M137,M137/'1. VSEBINA_SADRŽAJ'!$B$41)</f>
        <v>0</v>
      </c>
      <c r="X137" s="301" t="str">
        <f t="shared" si="45"/>
        <v>.</v>
      </c>
      <c r="Y137" s="4"/>
      <c r="AA137" s="4" t="str">
        <f t="shared" si="49"/>
        <v>P3 - </v>
      </c>
      <c r="AD137" s="220">
        <f t="shared" si="46"/>
        <v>0</v>
      </c>
      <c r="AE137" s="220">
        <f t="shared" si="46"/>
        <v>0</v>
      </c>
      <c r="AF137" s="220">
        <f t="shared" si="46"/>
        <v>0</v>
      </c>
      <c r="AG137" s="220">
        <f t="shared" si="46"/>
        <v>0</v>
      </c>
      <c r="AH137" s="220">
        <f t="shared" si="46"/>
        <v>0</v>
      </c>
      <c r="AI137" s="220">
        <f t="shared" si="46"/>
        <v>0</v>
      </c>
      <c r="AJ137" s="220">
        <f t="shared" si="46"/>
        <v>0</v>
      </c>
      <c r="AK137" s="220">
        <f t="shared" si="46"/>
        <v>0</v>
      </c>
      <c r="AL137" s="197">
        <f t="shared" si="47"/>
        <v>0</v>
      </c>
      <c r="AM137" s="197"/>
      <c r="AO137" s="302"/>
      <c r="AP137" s="302"/>
      <c r="AQ137" s="302">
        <f t="shared" si="50"/>
        <v>0</v>
      </c>
      <c r="AR137" s="302">
        <f t="shared" si="51"/>
        <v>0</v>
      </c>
      <c r="AS137" s="302">
        <f t="shared" si="52"/>
        <v>0</v>
      </c>
      <c r="AT137" s="302">
        <f t="shared" si="53"/>
        <v>1</v>
      </c>
      <c r="AU137" s="302">
        <f t="shared" si="54"/>
        <v>0</v>
      </c>
      <c r="AV137" s="302">
        <f t="shared" si="55"/>
        <v>1</v>
      </c>
    </row>
    <row r="138" spans="1:48" ht="15">
      <c r="A138" s="192" t="s">
        <v>50</v>
      </c>
      <c r="B138" s="57"/>
      <c r="C138" s="40"/>
      <c r="D138" s="35"/>
      <c r="E138" s="35"/>
      <c r="F138" s="50"/>
      <c r="G138" s="50"/>
      <c r="H138" s="50"/>
      <c r="I138" s="50"/>
      <c r="J138" s="50"/>
      <c r="K138" s="50"/>
      <c r="L138" s="50"/>
      <c r="M138" s="54"/>
      <c r="N138" s="218">
        <f t="shared" si="48"/>
        <v>0</v>
      </c>
      <c r="O138" s="30"/>
      <c r="P138" s="219">
        <f>IF($E138='1. VSEBINA_SADRŽAJ'!$H$28,F138,F138/'1. VSEBINA_SADRŽAJ'!$B$41)</f>
        <v>0</v>
      </c>
      <c r="Q138" s="194">
        <f>IF($E138='1. VSEBINA_SADRŽAJ'!$H$28,G138,G138/'1. VSEBINA_SADRŽAJ'!$B$41)</f>
        <v>0</v>
      </c>
      <c r="R138" s="194">
        <f>IF($E138='1. VSEBINA_SADRŽAJ'!$H$28,H138,H138/'1. VSEBINA_SADRŽAJ'!$B$41)</f>
        <v>0</v>
      </c>
      <c r="S138" s="194">
        <f>IF($E138='1. VSEBINA_SADRŽAJ'!$H$28,I138,I138/'1. VSEBINA_SADRŽAJ'!$B$41)</f>
        <v>0</v>
      </c>
      <c r="T138" s="194">
        <f>IF($E138='1. VSEBINA_SADRŽAJ'!$H$28,J138,J138/'1. VSEBINA_SADRŽAJ'!$B$41)</f>
        <v>0</v>
      </c>
      <c r="U138" s="194">
        <f>IF($E138='1. VSEBINA_SADRŽAJ'!$H$28,K138,K138/'1. VSEBINA_SADRŽAJ'!$B$41)</f>
        <v>0</v>
      </c>
      <c r="V138" s="194">
        <f>IF($E138='1. VSEBINA_SADRŽAJ'!$H$28,L138,L138/'1. VSEBINA_SADRŽAJ'!$B$41)</f>
        <v>0</v>
      </c>
      <c r="W138" s="194">
        <f>IF($E138='1. VSEBINA_SADRŽAJ'!$H$28,M138,M138/'1. VSEBINA_SADRŽAJ'!$B$41)</f>
        <v>0</v>
      </c>
      <c r="X138" s="301" t="str">
        <f t="shared" si="45"/>
        <v>.</v>
      </c>
      <c r="Y138" s="4"/>
      <c r="AA138" s="4" t="str">
        <f t="shared" si="49"/>
        <v>P4 -</v>
      </c>
      <c r="AD138" s="220">
        <f t="shared" si="46"/>
        <v>0</v>
      </c>
      <c r="AE138" s="220">
        <f t="shared" si="46"/>
        <v>0</v>
      </c>
      <c r="AF138" s="220">
        <f t="shared" si="46"/>
        <v>0</v>
      </c>
      <c r="AG138" s="220">
        <f t="shared" si="46"/>
        <v>0</v>
      </c>
      <c r="AH138" s="220">
        <f t="shared" si="46"/>
        <v>0</v>
      </c>
      <c r="AI138" s="220">
        <f t="shared" si="46"/>
        <v>0</v>
      </c>
      <c r="AJ138" s="220">
        <f t="shared" si="46"/>
        <v>0</v>
      </c>
      <c r="AK138" s="220">
        <f t="shared" si="46"/>
        <v>0</v>
      </c>
      <c r="AL138" s="197">
        <f t="shared" si="47"/>
        <v>0</v>
      </c>
      <c r="AM138" s="197"/>
      <c r="AO138" s="302"/>
      <c r="AP138" s="302"/>
      <c r="AQ138" s="302">
        <f t="shared" si="50"/>
        <v>0</v>
      </c>
      <c r="AR138" s="302">
        <f t="shared" si="51"/>
        <v>0</v>
      </c>
      <c r="AS138" s="302">
        <f t="shared" si="52"/>
        <v>0</v>
      </c>
      <c r="AT138" s="302">
        <f t="shared" si="53"/>
        <v>1</v>
      </c>
      <c r="AU138" s="302">
        <f t="shared" si="54"/>
        <v>0</v>
      </c>
      <c r="AV138" s="302">
        <f t="shared" si="55"/>
        <v>1</v>
      </c>
    </row>
    <row r="139" spans="1:48" ht="15">
      <c r="A139" s="192" t="s">
        <v>51</v>
      </c>
      <c r="B139" s="57"/>
      <c r="C139" s="40"/>
      <c r="D139" s="35"/>
      <c r="E139" s="35"/>
      <c r="F139" s="50"/>
      <c r="G139" s="50"/>
      <c r="H139" s="50"/>
      <c r="I139" s="50"/>
      <c r="J139" s="50"/>
      <c r="K139" s="50"/>
      <c r="L139" s="50"/>
      <c r="M139" s="54"/>
      <c r="N139" s="218">
        <f t="shared" si="48"/>
        <v>0</v>
      </c>
      <c r="O139" s="30"/>
      <c r="P139" s="219">
        <f>IF($E139='1. VSEBINA_SADRŽAJ'!$H$28,F139,F139/'1. VSEBINA_SADRŽAJ'!$B$41)</f>
        <v>0</v>
      </c>
      <c r="Q139" s="194">
        <f>IF($E139='1. VSEBINA_SADRŽAJ'!$H$28,G139,G139/'1. VSEBINA_SADRŽAJ'!$B$41)</f>
        <v>0</v>
      </c>
      <c r="R139" s="194">
        <f>IF($E139='1. VSEBINA_SADRŽAJ'!$H$28,H139,H139/'1. VSEBINA_SADRŽAJ'!$B$41)</f>
        <v>0</v>
      </c>
      <c r="S139" s="194">
        <f>IF($E139='1. VSEBINA_SADRŽAJ'!$H$28,I139,I139/'1. VSEBINA_SADRŽAJ'!$B$41)</f>
        <v>0</v>
      </c>
      <c r="T139" s="194">
        <f>IF($E139='1. VSEBINA_SADRŽAJ'!$H$28,J139,J139/'1. VSEBINA_SADRŽAJ'!$B$41)</f>
        <v>0</v>
      </c>
      <c r="U139" s="194">
        <f>IF($E139='1. VSEBINA_SADRŽAJ'!$H$28,K139,K139/'1. VSEBINA_SADRŽAJ'!$B$41)</f>
        <v>0</v>
      </c>
      <c r="V139" s="194">
        <f>IF($E139='1. VSEBINA_SADRŽAJ'!$H$28,L139,L139/'1. VSEBINA_SADRŽAJ'!$B$41)</f>
        <v>0</v>
      </c>
      <c r="W139" s="194">
        <f>IF($E139='1. VSEBINA_SADRŽAJ'!$H$28,M139,M139/'1. VSEBINA_SADRŽAJ'!$B$41)</f>
        <v>0</v>
      </c>
      <c r="X139" s="301" t="str">
        <f t="shared" si="45"/>
        <v>.</v>
      </c>
      <c r="Y139" s="4"/>
      <c r="AA139" s="4" t="str">
        <f t="shared" si="49"/>
        <v>P5 -</v>
      </c>
      <c r="AD139" s="220">
        <f t="shared" si="46"/>
        <v>0</v>
      </c>
      <c r="AE139" s="220">
        <f t="shared" si="46"/>
        <v>0</v>
      </c>
      <c r="AF139" s="220">
        <f t="shared" si="46"/>
        <v>0</v>
      </c>
      <c r="AG139" s="220">
        <f t="shared" si="46"/>
        <v>0</v>
      </c>
      <c r="AH139" s="220">
        <f t="shared" si="46"/>
        <v>0</v>
      </c>
      <c r="AI139" s="220">
        <f t="shared" si="46"/>
        <v>0</v>
      </c>
      <c r="AJ139" s="220">
        <f t="shared" si="46"/>
        <v>0</v>
      </c>
      <c r="AK139" s="220">
        <f t="shared" si="46"/>
        <v>0</v>
      </c>
      <c r="AL139" s="197">
        <f t="shared" si="47"/>
        <v>0</v>
      </c>
      <c r="AM139" s="197"/>
      <c r="AO139" s="302"/>
      <c r="AP139" s="302"/>
      <c r="AQ139" s="302">
        <f t="shared" si="50"/>
        <v>0</v>
      </c>
      <c r="AR139" s="302">
        <f t="shared" si="51"/>
        <v>0</v>
      </c>
      <c r="AS139" s="302">
        <f t="shared" si="52"/>
        <v>0</v>
      </c>
      <c r="AT139" s="302">
        <f t="shared" si="53"/>
        <v>1</v>
      </c>
      <c r="AU139" s="302">
        <f t="shared" si="54"/>
        <v>0</v>
      </c>
      <c r="AV139" s="302">
        <f t="shared" si="55"/>
        <v>1</v>
      </c>
    </row>
    <row r="140" spans="1:48" ht="15">
      <c r="A140" s="192" t="s">
        <v>52</v>
      </c>
      <c r="B140" s="57"/>
      <c r="C140" s="40"/>
      <c r="D140" s="35"/>
      <c r="E140" s="35"/>
      <c r="F140" s="50"/>
      <c r="G140" s="50"/>
      <c r="H140" s="50"/>
      <c r="I140" s="50"/>
      <c r="J140" s="50"/>
      <c r="K140" s="50"/>
      <c r="L140" s="50"/>
      <c r="M140" s="54"/>
      <c r="N140" s="218">
        <f t="shared" si="48"/>
        <v>0</v>
      </c>
      <c r="O140" s="30"/>
      <c r="P140" s="219">
        <f>IF($E140='1. VSEBINA_SADRŽAJ'!$H$28,F140,F140/'1. VSEBINA_SADRŽAJ'!$B$41)</f>
        <v>0</v>
      </c>
      <c r="Q140" s="194">
        <f>IF($E140='1. VSEBINA_SADRŽAJ'!$H$28,G140,G140/'1. VSEBINA_SADRŽAJ'!$B$41)</f>
        <v>0</v>
      </c>
      <c r="R140" s="194">
        <f>IF($E140='1. VSEBINA_SADRŽAJ'!$H$28,H140,H140/'1. VSEBINA_SADRŽAJ'!$B$41)</f>
        <v>0</v>
      </c>
      <c r="S140" s="194">
        <f>IF($E140='1. VSEBINA_SADRŽAJ'!$H$28,I140,I140/'1. VSEBINA_SADRŽAJ'!$B$41)</f>
        <v>0</v>
      </c>
      <c r="T140" s="194">
        <f>IF($E140='1. VSEBINA_SADRŽAJ'!$H$28,J140,J140/'1. VSEBINA_SADRŽAJ'!$B$41)</f>
        <v>0</v>
      </c>
      <c r="U140" s="194">
        <f>IF($E140='1. VSEBINA_SADRŽAJ'!$H$28,K140,K140/'1. VSEBINA_SADRŽAJ'!$B$41)</f>
        <v>0</v>
      </c>
      <c r="V140" s="194">
        <f>IF($E140='1. VSEBINA_SADRŽAJ'!$H$28,L140,L140/'1. VSEBINA_SADRŽAJ'!$B$41)</f>
        <v>0</v>
      </c>
      <c r="W140" s="194">
        <f>IF($E140='1. VSEBINA_SADRŽAJ'!$H$28,M140,M140/'1. VSEBINA_SADRŽAJ'!$B$41)</f>
        <v>0</v>
      </c>
      <c r="X140" s="301" t="str">
        <f t="shared" si="45"/>
        <v>.</v>
      </c>
      <c r="Y140" s="4"/>
      <c r="AA140" s="4" t="str">
        <f t="shared" si="49"/>
        <v>P6 -</v>
      </c>
      <c r="AD140" s="220">
        <f t="shared" si="46"/>
        <v>0</v>
      </c>
      <c r="AE140" s="220">
        <f t="shared" si="46"/>
        <v>0</v>
      </c>
      <c r="AF140" s="220">
        <f t="shared" si="46"/>
        <v>0</v>
      </c>
      <c r="AG140" s="220">
        <f t="shared" si="46"/>
        <v>0</v>
      </c>
      <c r="AH140" s="220">
        <f t="shared" si="46"/>
        <v>0</v>
      </c>
      <c r="AI140" s="220">
        <f t="shared" si="46"/>
        <v>0</v>
      </c>
      <c r="AJ140" s="220">
        <f t="shared" si="46"/>
        <v>0</v>
      </c>
      <c r="AK140" s="220">
        <f t="shared" si="46"/>
        <v>0</v>
      </c>
      <c r="AL140" s="197">
        <f t="shared" si="47"/>
        <v>0</v>
      </c>
      <c r="AM140" s="197">
        <f>SUM(AL135:AL140)</f>
        <v>0</v>
      </c>
      <c r="AO140" s="302"/>
      <c r="AP140" s="302"/>
      <c r="AQ140" s="302">
        <f t="shared" si="50"/>
        <v>0</v>
      </c>
      <c r="AR140" s="302">
        <f t="shared" si="51"/>
        <v>0</v>
      </c>
      <c r="AS140" s="302">
        <f t="shared" si="52"/>
        <v>0</v>
      </c>
      <c r="AT140" s="302">
        <f t="shared" si="53"/>
        <v>1</v>
      </c>
      <c r="AU140" s="302">
        <f t="shared" si="54"/>
        <v>0</v>
      </c>
      <c r="AV140" s="302">
        <f t="shared" si="55"/>
        <v>1</v>
      </c>
    </row>
    <row r="141" spans="1:48" ht="15">
      <c r="A141" s="192" t="s">
        <v>53</v>
      </c>
      <c r="B141" s="57"/>
      <c r="C141" s="40"/>
      <c r="D141" s="35"/>
      <c r="E141" s="35"/>
      <c r="F141" s="50"/>
      <c r="G141" s="50"/>
      <c r="H141" s="50"/>
      <c r="I141" s="50"/>
      <c r="J141" s="50"/>
      <c r="K141" s="50"/>
      <c r="L141" s="50"/>
      <c r="M141" s="54"/>
      <c r="N141" s="218">
        <f t="shared" si="48"/>
        <v>0</v>
      </c>
      <c r="O141" s="30"/>
      <c r="P141" s="219">
        <f>IF($E141='1. VSEBINA_SADRŽAJ'!$H$28,F141,F141/'1. VSEBINA_SADRŽAJ'!$B$41)</f>
        <v>0</v>
      </c>
      <c r="Q141" s="194">
        <f>IF($E141='1. VSEBINA_SADRŽAJ'!$H$28,G141,G141/'1. VSEBINA_SADRŽAJ'!$B$41)</f>
        <v>0</v>
      </c>
      <c r="R141" s="194">
        <f>IF($E141='1. VSEBINA_SADRŽAJ'!$H$28,H141,H141/'1. VSEBINA_SADRŽAJ'!$B$41)</f>
        <v>0</v>
      </c>
      <c r="S141" s="194">
        <f>IF($E141='1. VSEBINA_SADRŽAJ'!$H$28,I141,I141/'1. VSEBINA_SADRŽAJ'!$B$41)</f>
        <v>0</v>
      </c>
      <c r="T141" s="194">
        <f>IF($E141='1. VSEBINA_SADRŽAJ'!$H$28,J141,J141/'1. VSEBINA_SADRŽAJ'!$B$41)</f>
        <v>0</v>
      </c>
      <c r="U141" s="194">
        <f>IF($E141='1. VSEBINA_SADRŽAJ'!$H$28,K141,K141/'1. VSEBINA_SADRŽAJ'!$B$41)</f>
        <v>0</v>
      </c>
      <c r="V141" s="194">
        <f>IF($E141='1. VSEBINA_SADRŽAJ'!$H$28,L141,L141/'1. VSEBINA_SADRŽAJ'!$B$41)</f>
        <v>0</v>
      </c>
      <c r="W141" s="194">
        <f>IF($E141='1. VSEBINA_SADRŽAJ'!$H$28,M141,M141/'1. VSEBINA_SADRŽAJ'!$B$41)</f>
        <v>0</v>
      </c>
      <c r="X141" s="301" t="str">
        <f t="shared" si="45"/>
        <v>.</v>
      </c>
      <c r="Y141" s="4"/>
      <c r="AA141" s="4" t="str">
        <f t="shared" si="49"/>
        <v>P7 - </v>
      </c>
      <c r="AD141" s="220">
        <f t="shared" si="46"/>
        <v>0</v>
      </c>
      <c r="AE141" s="220">
        <f t="shared" si="46"/>
        <v>0</v>
      </c>
      <c r="AF141" s="220">
        <f t="shared" si="46"/>
        <v>0</v>
      </c>
      <c r="AG141" s="220">
        <f t="shared" si="46"/>
        <v>0</v>
      </c>
      <c r="AH141" s="220">
        <f t="shared" si="46"/>
        <v>0</v>
      </c>
      <c r="AI141" s="220">
        <f t="shared" si="46"/>
        <v>0</v>
      </c>
      <c r="AJ141" s="220">
        <f t="shared" si="46"/>
        <v>0</v>
      </c>
      <c r="AK141" s="220">
        <f t="shared" si="46"/>
        <v>0</v>
      </c>
      <c r="AL141" s="197">
        <f t="shared" si="47"/>
        <v>0</v>
      </c>
      <c r="AO141" s="302"/>
      <c r="AP141" s="302"/>
      <c r="AQ141" s="302">
        <f t="shared" si="50"/>
        <v>0</v>
      </c>
      <c r="AR141" s="302">
        <f t="shared" si="51"/>
        <v>0</v>
      </c>
      <c r="AS141" s="302">
        <f t="shared" si="52"/>
        <v>0</v>
      </c>
      <c r="AT141" s="302">
        <f t="shared" si="53"/>
        <v>1</v>
      </c>
      <c r="AU141" s="302">
        <f t="shared" si="54"/>
        <v>0</v>
      </c>
      <c r="AV141" s="302">
        <f t="shared" si="55"/>
        <v>1</v>
      </c>
    </row>
    <row r="142" spans="1:48" ht="15">
      <c r="A142" s="192" t="s">
        <v>54</v>
      </c>
      <c r="B142" s="57"/>
      <c r="C142" s="40"/>
      <c r="D142" s="35"/>
      <c r="E142" s="35"/>
      <c r="F142" s="50"/>
      <c r="G142" s="50"/>
      <c r="H142" s="50"/>
      <c r="I142" s="50"/>
      <c r="J142" s="50"/>
      <c r="K142" s="50"/>
      <c r="L142" s="50"/>
      <c r="M142" s="54"/>
      <c r="N142" s="218">
        <f t="shared" si="48"/>
        <v>0</v>
      </c>
      <c r="O142" s="30"/>
      <c r="P142" s="219">
        <f>IF($E142='1. VSEBINA_SADRŽAJ'!$H$28,F142,F142/'1. VSEBINA_SADRŽAJ'!$B$41)</f>
        <v>0</v>
      </c>
      <c r="Q142" s="194">
        <f>IF($E142='1. VSEBINA_SADRŽAJ'!$H$28,G142,G142/'1. VSEBINA_SADRŽAJ'!$B$41)</f>
        <v>0</v>
      </c>
      <c r="R142" s="194">
        <f>IF($E142='1. VSEBINA_SADRŽAJ'!$H$28,H142,H142/'1. VSEBINA_SADRŽAJ'!$B$41)</f>
        <v>0</v>
      </c>
      <c r="S142" s="194">
        <f>IF($E142='1. VSEBINA_SADRŽAJ'!$H$28,I142,I142/'1. VSEBINA_SADRŽAJ'!$B$41)</f>
        <v>0</v>
      </c>
      <c r="T142" s="194">
        <f>IF($E142='1. VSEBINA_SADRŽAJ'!$H$28,J142,J142/'1. VSEBINA_SADRŽAJ'!$B$41)</f>
        <v>0</v>
      </c>
      <c r="U142" s="194">
        <f>IF($E142='1. VSEBINA_SADRŽAJ'!$H$28,K142,K142/'1. VSEBINA_SADRŽAJ'!$B$41)</f>
        <v>0</v>
      </c>
      <c r="V142" s="194">
        <f>IF($E142='1. VSEBINA_SADRŽAJ'!$H$28,L142,L142/'1. VSEBINA_SADRŽAJ'!$B$41)</f>
        <v>0</v>
      </c>
      <c r="W142" s="194">
        <f>IF($E142='1. VSEBINA_SADRŽAJ'!$H$28,M142,M142/'1. VSEBINA_SADRŽAJ'!$B$41)</f>
        <v>0</v>
      </c>
      <c r="X142" s="301" t="str">
        <f t="shared" si="45"/>
        <v>.</v>
      </c>
      <c r="Y142" s="4"/>
      <c r="AA142" s="4" t="str">
        <f t="shared" si="49"/>
        <v>P8 -</v>
      </c>
      <c r="AD142" s="220">
        <f t="shared" si="46"/>
        <v>0</v>
      </c>
      <c r="AE142" s="220">
        <f t="shared" si="46"/>
        <v>0</v>
      </c>
      <c r="AF142" s="220">
        <f t="shared" si="46"/>
        <v>0</v>
      </c>
      <c r="AG142" s="220">
        <f t="shared" si="46"/>
        <v>0</v>
      </c>
      <c r="AH142" s="220">
        <f t="shared" si="46"/>
        <v>0</v>
      </c>
      <c r="AI142" s="220">
        <f t="shared" si="46"/>
        <v>0</v>
      </c>
      <c r="AJ142" s="220">
        <f t="shared" si="46"/>
        <v>0</v>
      </c>
      <c r="AK142" s="220">
        <f t="shared" si="46"/>
        <v>0</v>
      </c>
      <c r="AL142" s="197">
        <f t="shared" si="47"/>
        <v>0</v>
      </c>
      <c r="AO142" s="302"/>
      <c r="AP142" s="302"/>
      <c r="AQ142" s="302">
        <f t="shared" si="50"/>
        <v>0</v>
      </c>
      <c r="AR142" s="302">
        <f t="shared" si="51"/>
        <v>0</v>
      </c>
      <c r="AS142" s="302">
        <f t="shared" si="52"/>
        <v>0</v>
      </c>
      <c r="AT142" s="302">
        <f t="shared" si="53"/>
        <v>1</v>
      </c>
      <c r="AU142" s="302">
        <f t="shared" si="54"/>
        <v>0</v>
      </c>
      <c r="AV142" s="302">
        <f t="shared" si="55"/>
        <v>1</v>
      </c>
    </row>
    <row r="143" spans="1:48" ht="15">
      <c r="A143" s="192" t="s">
        <v>55</v>
      </c>
      <c r="B143" s="57"/>
      <c r="C143" s="40"/>
      <c r="D143" s="35"/>
      <c r="E143" s="35"/>
      <c r="F143" s="50"/>
      <c r="G143" s="50"/>
      <c r="H143" s="50"/>
      <c r="I143" s="50"/>
      <c r="J143" s="50"/>
      <c r="K143" s="50"/>
      <c r="L143" s="50"/>
      <c r="M143" s="54"/>
      <c r="N143" s="218">
        <f t="shared" si="48"/>
        <v>0</v>
      </c>
      <c r="O143" s="30"/>
      <c r="P143" s="219">
        <f>IF($E143='1. VSEBINA_SADRŽAJ'!$H$28,F143,F143/'1. VSEBINA_SADRŽAJ'!$B$41)</f>
        <v>0</v>
      </c>
      <c r="Q143" s="194">
        <f>IF($E143='1. VSEBINA_SADRŽAJ'!$H$28,G143,G143/'1. VSEBINA_SADRŽAJ'!$B$41)</f>
        <v>0</v>
      </c>
      <c r="R143" s="194">
        <f>IF($E143='1. VSEBINA_SADRŽAJ'!$H$28,H143,H143/'1. VSEBINA_SADRŽAJ'!$B$41)</f>
        <v>0</v>
      </c>
      <c r="S143" s="194">
        <f>IF($E143='1. VSEBINA_SADRŽAJ'!$H$28,I143,I143/'1. VSEBINA_SADRŽAJ'!$B$41)</f>
        <v>0</v>
      </c>
      <c r="T143" s="194">
        <f>IF($E143='1. VSEBINA_SADRŽAJ'!$H$28,J143,J143/'1. VSEBINA_SADRŽAJ'!$B$41)</f>
        <v>0</v>
      </c>
      <c r="U143" s="194">
        <f>IF($E143='1. VSEBINA_SADRŽAJ'!$H$28,K143,K143/'1. VSEBINA_SADRŽAJ'!$B$41)</f>
        <v>0</v>
      </c>
      <c r="V143" s="194">
        <f>IF($E143='1. VSEBINA_SADRŽAJ'!$H$28,L143,L143/'1. VSEBINA_SADRŽAJ'!$B$41)</f>
        <v>0</v>
      </c>
      <c r="W143" s="194">
        <f>IF($E143='1. VSEBINA_SADRŽAJ'!$H$28,M143,M143/'1. VSEBINA_SADRŽAJ'!$B$41)</f>
        <v>0</v>
      </c>
      <c r="X143" s="301" t="str">
        <f t="shared" si="45"/>
        <v>.</v>
      </c>
      <c r="Y143" s="4"/>
      <c r="AA143" s="4" t="str">
        <f t="shared" si="49"/>
        <v>P9 -</v>
      </c>
      <c r="AD143" s="220">
        <f t="shared" si="46"/>
        <v>0</v>
      </c>
      <c r="AE143" s="220">
        <f t="shared" si="46"/>
        <v>0</v>
      </c>
      <c r="AF143" s="220">
        <f t="shared" si="46"/>
        <v>0</v>
      </c>
      <c r="AG143" s="220">
        <f t="shared" si="46"/>
        <v>0</v>
      </c>
      <c r="AH143" s="220">
        <f t="shared" si="46"/>
        <v>0</v>
      </c>
      <c r="AI143" s="220">
        <f t="shared" si="46"/>
        <v>0</v>
      </c>
      <c r="AJ143" s="220">
        <f t="shared" si="46"/>
        <v>0</v>
      </c>
      <c r="AK143" s="220">
        <f t="shared" si="46"/>
        <v>0</v>
      </c>
      <c r="AL143" s="197">
        <f t="shared" si="47"/>
        <v>0</v>
      </c>
      <c r="AO143" s="302"/>
      <c r="AP143" s="302"/>
      <c r="AQ143" s="302">
        <f t="shared" si="50"/>
        <v>0</v>
      </c>
      <c r="AR143" s="302">
        <f t="shared" si="51"/>
        <v>0</v>
      </c>
      <c r="AS143" s="302">
        <f t="shared" si="52"/>
        <v>0</v>
      </c>
      <c r="AT143" s="302">
        <f t="shared" si="53"/>
        <v>1</v>
      </c>
      <c r="AU143" s="302">
        <f t="shared" si="54"/>
        <v>0</v>
      </c>
      <c r="AV143" s="302">
        <f t="shared" si="55"/>
        <v>1</v>
      </c>
    </row>
    <row r="144" spans="1:48" ht="15">
      <c r="A144" s="192" t="s">
        <v>56</v>
      </c>
      <c r="B144" s="58"/>
      <c r="C144" s="41"/>
      <c r="D144" s="42"/>
      <c r="E144" s="42"/>
      <c r="F144" s="55"/>
      <c r="G144" s="55"/>
      <c r="H144" s="55"/>
      <c r="I144" s="55"/>
      <c r="J144" s="55"/>
      <c r="K144" s="55"/>
      <c r="L144" s="55"/>
      <c r="M144" s="56"/>
      <c r="N144" s="218">
        <f t="shared" si="48"/>
        <v>0</v>
      </c>
      <c r="O144" s="30"/>
      <c r="P144" s="219">
        <f>IF($E144='1. VSEBINA_SADRŽAJ'!$H$28,F144,F144/'1. VSEBINA_SADRŽAJ'!$B$41)</f>
        <v>0</v>
      </c>
      <c r="Q144" s="194">
        <f>IF($E144='1. VSEBINA_SADRŽAJ'!$H$28,G144,G144/'1. VSEBINA_SADRŽAJ'!$B$41)</f>
        <v>0</v>
      </c>
      <c r="R144" s="194">
        <f>IF($E144='1. VSEBINA_SADRŽAJ'!$H$28,H144,H144/'1. VSEBINA_SADRŽAJ'!$B$41)</f>
        <v>0</v>
      </c>
      <c r="S144" s="194">
        <f>IF($E144='1. VSEBINA_SADRŽAJ'!$H$28,I144,I144/'1. VSEBINA_SADRŽAJ'!$B$41)</f>
        <v>0</v>
      </c>
      <c r="T144" s="194">
        <f>IF($E144='1. VSEBINA_SADRŽAJ'!$H$28,J144,J144/'1. VSEBINA_SADRŽAJ'!$B$41)</f>
        <v>0</v>
      </c>
      <c r="U144" s="194">
        <f>IF($E144='1. VSEBINA_SADRŽAJ'!$H$28,K144,K144/'1. VSEBINA_SADRŽAJ'!$B$41)</f>
        <v>0</v>
      </c>
      <c r="V144" s="194">
        <f>IF($E144='1. VSEBINA_SADRŽAJ'!$H$28,L144,L144/'1. VSEBINA_SADRŽAJ'!$B$41)</f>
        <v>0</v>
      </c>
      <c r="W144" s="194">
        <f>IF($E144='1. VSEBINA_SADRŽAJ'!$H$28,M144,M144/'1. VSEBINA_SADRŽAJ'!$B$41)</f>
        <v>0</v>
      </c>
      <c r="X144" s="301" t="str">
        <f t="shared" si="45"/>
        <v>.</v>
      </c>
      <c r="Y144" s="203">
        <f>SUM(P135:W144)</f>
        <v>0</v>
      </c>
      <c r="AA144" s="4" t="str">
        <f t="shared" si="49"/>
        <v>P10 -</v>
      </c>
      <c r="AD144" s="220">
        <f t="shared" si="46"/>
        <v>0</v>
      </c>
      <c r="AE144" s="220">
        <f t="shared" si="46"/>
        <v>0</v>
      </c>
      <c r="AF144" s="220">
        <f t="shared" si="46"/>
        <v>0</v>
      </c>
      <c r="AG144" s="220">
        <f t="shared" si="46"/>
        <v>0</v>
      </c>
      <c r="AH144" s="220">
        <f t="shared" si="46"/>
        <v>0</v>
      </c>
      <c r="AI144" s="220">
        <f t="shared" si="46"/>
        <v>0</v>
      </c>
      <c r="AJ144" s="220">
        <f t="shared" si="46"/>
        <v>0</v>
      </c>
      <c r="AK144" s="220">
        <f t="shared" si="46"/>
        <v>0</v>
      </c>
      <c r="AL144" s="197">
        <f t="shared" si="47"/>
        <v>0</v>
      </c>
      <c r="AO144" s="302"/>
      <c r="AP144" s="302"/>
      <c r="AQ144" s="302">
        <f t="shared" si="50"/>
        <v>0</v>
      </c>
      <c r="AR144" s="302">
        <f t="shared" si="51"/>
        <v>0</v>
      </c>
      <c r="AS144" s="302">
        <f t="shared" si="52"/>
        <v>0</v>
      </c>
      <c r="AT144" s="302">
        <f t="shared" si="53"/>
        <v>1</v>
      </c>
      <c r="AU144" s="302">
        <f t="shared" si="54"/>
        <v>0</v>
      </c>
      <c r="AV144" s="302">
        <f t="shared" si="55"/>
        <v>1</v>
      </c>
    </row>
    <row r="145" spans="1:48" ht="15">
      <c r="A145" s="279" t="s">
        <v>176</v>
      </c>
      <c r="B145" s="221"/>
      <c r="C145" s="199"/>
      <c r="D145" s="199"/>
      <c r="E145" s="199"/>
      <c r="F145" s="201">
        <f aca="true" t="shared" si="56" ref="F145:M145">SUM(P135:P144)</f>
        <v>0</v>
      </c>
      <c r="G145" s="201">
        <f t="shared" si="56"/>
        <v>0</v>
      </c>
      <c r="H145" s="201">
        <f t="shared" si="56"/>
        <v>0</v>
      </c>
      <c r="I145" s="201">
        <f t="shared" si="56"/>
        <v>0</v>
      </c>
      <c r="J145" s="201">
        <f t="shared" si="56"/>
        <v>0</v>
      </c>
      <c r="K145" s="201">
        <f t="shared" si="56"/>
        <v>0</v>
      </c>
      <c r="L145" s="201">
        <f t="shared" si="56"/>
        <v>0</v>
      </c>
      <c r="M145" s="201">
        <f t="shared" si="56"/>
        <v>0</v>
      </c>
      <c r="N145" s="177"/>
      <c r="O145" s="30"/>
      <c r="P145" s="222">
        <f>+P135+P136+P137+P138+P139+P140+P141+P142+P143+P144</f>
        <v>0</v>
      </c>
      <c r="Q145" s="222">
        <f aca="true" t="shared" si="57" ref="Q145:W145">+Q135+Q136+Q137+Q138+Q139+Q140+Q141+Q142+Q143+Q144</f>
        <v>0</v>
      </c>
      <c r="R145" s="222">
        <f t="shared" si="57"/>
        <v>0</v>
      </c>
      <c r="S145" s="222">
        <f t="shared" si="57"/>
        <v>0</v>
      </c>
      <c r="T145" s="222">
        <f t="shared" si="57"/>
        <v>0</v>
      </c>
      <c r="U145" s="222">
        <f t="shared" si="57"/>
        <v>0</v>
      </c>
      <c r="V145" s="222">
        <f t="shared" si="57"/>
        <v>0</v>
      </c>
      <c r="W145" s="222">
        <f t="shared" si="57"/>
        <v>0</v>
      </c>
      <c r="X145" s="302"/>
      <c r="Y145" s="4"/>
      <c r="AA145" s="4" t="str">
        <f t="shared" si="49"/>
        <v>P11 - </v>
      </c>
      <c r="AD145" s="220">
        <f t="shared" si="46"/>
        <v>0</v>
      </c>
      <c r="AE145" s="220">
        <f t="shared" si="46"/>
        <v>0</v>
      </c>
      <c r="AF145" s="220">
        <f t="shared" si="46"/>
        <v>0</v>
      </c>
      <c r="AG145" s="220">
        <f t="shared" si="46"/>
        <v>0</v>
      </c>
      <c r="AH145" s="220">
        <f t="shared" si="46"/>
        <v>0</v>
      </c>
      <c r="AI145" s="220">
        <f t="shared" si="46"/>
        <v>0</v>
      </c>
      <c r="AJ145" s="220">
        <f t="shared" si="46"/>
        <v>0</v>
      </c>
      <c r="AK145" s="220">
        <f t="shared" si="46"/>
        <v>0</v>
      </c>
      <c r="AL145" s="197">
        <f t="shared" si="47"/>
        <v>0</v>
      </c>
      <c r="AO145" s="302"/>
      <c r="AP145" s="302"/>
      <c r="AQ145" s="302">
        <f t="shared" si="50"/>
        <v>0</v>
      </c>
      <c r="AR145" s="302">
        <f t="shared" si="51"/>
        <v>0</v>
      </c>
      <c r="AS145" s="302">
        <f t="shared" si="52"/>
        <v>0</v>
      </c>
      <c r="AT145" s="302">
        <f t="shared" si="53"/>
        <v>1</v>
      </c>
      <c r="AU145" s="302">
        <f t="shared" si="54"/>
        <v>0</v>
      </c>
      <c r="AV145" s="302">
        <f t="shared" si="55"/>
        <v>1</v>
      </c>
    </row>
    <row r="146" spans="1:48" ht="30" customHeight="1">
      <c r="A146" s="323" t="s">
        <v>283</v>
      </c>
      <c r="B146" s="324"/>
      <c r="C146" s="324"/>
      <c r="D146" s="324"/>
      <c r="E146" s="324"/>
      <c r="F146" s="324"/>
      <c r="G146" s="324"/>
      <c r="H146" s="324"/>
      <c r="I146" s="324"/>
      <c r="J146" s="324"/>
      <c r="K146" s="324"/>
      <c r="L146" s="324"/>
      <c r="M146" s="324"/>
      <c r="N146" s="7"/>
      <c r="V146" s="4"/>
      <c r="Y146" s="4"/>
      <c r="AA146" s="4" t="str">
        <f t="shared" si="49"/>
        <v>P12 -</v>
      </c>
      <c r="AD146" s="220">
        <f t="shared" si="46"/>
        <v>0</v>
      </c>
      <c r="AE146" s="220">
        <f t="shared" si="46"/>
        <v>0</v>
      </c>
      <c r="AF146" s="220">
        <f t="shared" si="46"/>
        <v>0</v>
      </c>
      <c r="AG146" s="220">
        <f t="shared" si="46"/>
        <v>0</v>
      </c>
      <c r="AH146" s="220">
        <f t="shared" si="46"/>
        <v>0</v>
      </c>
      <c r="AI146" s="220">
        <f t="shared" si="46"/>
        <v>0</v>
      </c>
      <c r="AJ146" s="220">
        <f t="shared" si="46"/>
        <v>0</v>
      </c>
      <c r="AK146" s="220">
        <f t="shared" si="46"/>
        <v>0</v>
      </c>
      <c r="AL146" s="197">
        <f t="shared" si="47"/>
        <v>0</v>
      </c>
      <c r="AO146" s="302"/>
      <c r="AP146" s="302"/>
      <c r="AQ146" s="302">
        <f t="shared" si="50"/>
        <v>0</v>
      </c>
      <c r="AR146" s="302">
        <f t="shared" si="51"/>
        <v>0</v>
      </c>
      <c r="AS146" s="302">
        <f t="shared" si="52"/>
        <v>0</v>
      </c>
      <c r="AT146" s="302">
        <f t="shared" si="53"/>
        <v>1</v>
      </c>
      <c r="AU146" s="302">
        <f t="shared" si="54"/>
        <v>0</v>
      </c>
      <c r="AV146" s="302">
        <f t="shared" si="55"/>
        <v>1</v>
      </c>
    </row>
    <row r="147" spans="1:42" s="225" customFormat="1" ht="14.25">
      <c r="A147" s="223"/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4"/>
      <c r="AD147" s="226"/>
      <c r="AE147" s="226"/>
      <c r="AF147" s="226"/>
      <c r="AG147" s="226"/>
      <c r="AH147" s="226"/>
      <c r="AI147" s="226"/>
      <c r="AJ147" s="226"/>
      <c r="AK147" s="226"/>
      <c r="AL147" s="227"/>
      <c r="AO147" s="302"/>
      <c r="AP147" s="302"/>
    </row>
    <row r="148" spans="1:48" s="1" customFormat="1" ht="30.75" customHeight="1">
      <c r="A148" s="325" t="s">
        <v>261</v>
      </c>
      <c r="B148" s="329"/>
      <c r="C148" s="329"/>
      <c r="D148" s="329"/>
      <c r="E148" s="178"/>
      <c r="F148" s="178"/>
      <c r="G148" s="178"/>
      <c r="H148" s="178"/>
      <c r="I148" s="178"/>
      <c r="J148" s="178"/>
      <c r="K148" s="178"/>
      <c r="L148" s="178"/>
      <c r="M148" s="178"/>
      <c r="N148" s="8"/>
      <c r="AD148" s="228"/>
      <c r="AE148" s="228"/>
      <c r="AF148" s="228"/>
      <c r="AG148" s="228"/>
      <c r="AH148" s="228"/>
      <c r="AI148" s="228"/>
      <c r="AJ148" s="228"/>
      <c r="AK148" s="228"/>
      <c r="AL148" s="229"/>
      <c r="AO148" s="304"/>
      <c r="AP148" s="304"/>
      <c r="AQ148" s="304"/>
      <c r="AR148" s="304"/>
      <c r="AS148" s="304"/>
      <c r="AT148" s="304"/>
      <c r="AU148" s="304"/>
      <c r="AV148" s="304"/>
    </row>
    <row r="149" spans="1:42" s="213" customFormat="1" ht="15">
      <c r="A149" s="363" t="s">
        <v>284</v>
      </c>
      <c r="B149" s="364"/>
      <c r="C149" s="365"/>
      <c r="P149" s="110" t="s">
        <v>175</v>
      </c>
      <c r="AO149" s="305"/>
      <c r="AP149" s="305"/>
    </row>
    <row r="150" spans="1:42" s="110" customFormat="1" ht="74.25">
      <c r="A150" s="214" t="s">
        <v>177</v>
      </c>
      <c r="B150" s="209" t="s">
        <v>179</v>
      </c>
      <c r="C150" s="316" t="s">
        <v>217</v>
      </c>
      <c r="D150" s="209" t="s">
        <v>157</v>
      </c>
      <c r="E150" s="215" t="s">
        <v>178</v>
      </c>
      <c r="F150" s="187" t="s">
        <v>174</v>
      </c>
      <c r="G150" s="187" t="s">
        <v>173</v>
      </c>
      <c r="H150" s="187" t="s">
        <v>172</v>
      </c>
      <c r="I150" s="187" t="s">
        <v>171</v>
      </c>
      <c r="J150" s="187" t="s">
        <v>170</v>
      </c>
      <c r="K150" s="187" t="s">
        <v>169</v>
      </c>
      <c r="L150" s="187" t="s">
        <v>168</v>
      </c>
      <c r="M150" s="187" t="s">
        <v>167</v>
      </c>
      <c r="N150" s="230" t="s">
        <v>149</v>
      </c>
      <c r="O150" s="217" t="s">
        <v>160</v>
      </c>
      <c r="P150" s="314" t="s">
        <v>166</v>
      </c>
      <c r="Q150" s="277" t="s">
        <v>173</v>
      </c>
      <c r="R150" s="277" t="s">
        <v>172</v>
      </c>
      <c r="S150" s="277" t="s">
        <v>171</v>
      </c>
      <c r="T150" s="277" t="s">
        <v>170</v>
      </c>
      <c r="U150" s="277" t="s">
        <v>169</v>
      </c>
      <c r="V150" s="277" t="s">
        <v>168</v>
      </c>
      <c r="W150" s="277" t="s">
        <v>167</v>
      </c>
      <c r="AO150" s="302"/>
      <c r="AP150" s="302"/>
    </row>
    <row r="151" spans="1:48" ht="15">
      <c r="A151" s="231" t="s">
        <v>57</v>
      </c>
      <c r="B151" s="59"/>
      <c r="C151" s="65"/>
      <c r="D151" s="32"/>
      <c r="E151" s="43"/>
      <c r="F151" s="48"/>
      <c r="G151" s="48"/>
      <c r="H151" s="48"/>
      <c r="I151" s="48"/>
      <c r="J151" s="48"/>
      <c r="K151" s="48"/>
      <c r="L151" s="48"/>
      <c r="M151" s="49"/>
      <c r="N151" s="218">
        <f>IF(OR((B151*C151)&lt;(F151+G151+H151+I151+J151+K151+L151+M151),(B151*C151)&gt;(F151+G151+H151+I151+J151+K151+L151+M151)),"Erorr",(F151+G151+H151+I151+J151+K151+L151+M151))</f>
        <v>0</v>
      </c>
      <c r="O151" s="30"/>
      <c r="P151" s="315">
        <f>IF($E151='1. VSEBINA_SADRŽAJ'!$H$28,F151,F151/'1. VSEBINA_SADRŽAJ'!$B$41)</f>
        <v>0</v>
      </c>
      <c r="Q151" s="194">
        <f>IF($E151='1. VSEBINA_SADRŽAJ'!$H$28,G151,G151/'1. VSEBINA_SADRŽAJ'!$B$41)</f>
        <v>0</v>
      </c>
      <c r="R151" s="194">
        <f>IF($E151='1. VSEBINA_SADRŽAJ'!$H$28,H151,H151/'1. VSEBINA_SADRŽAJ'!$B$41)</f>
        <v>0</v>
      </c>
      <c r="S151" s="194">
        <f>IF($E151='1. VSEBINA_SADRŽAJ'!$H$28,I151,I151/'1. VSEBINA_SADRŽAJ'!$B$41)</f>
        <v>0</v>
      </c>
      <c r="T151" s="194">
        <f>IF($E151='1. VSEBINA_SADRŽAJ'!$H$28,J151,J151/'1. VSEBINA_SADRŽAJ'!$B$41)</f>
        <v>0</v>
      </c>
      <c r="U151" s="194">
        <f>IF($E151='1. VSEBINA_SADRŽAJ'!$H$28,K151,K151/'1. VSEBINA_SADRŽAJ'!$B$41)</f>
        <v>0</v>
      </c>
      <c r="V151" s="194">
        <f>IF($E151='1. VSEBINA_SADRŽAJ'!$H$28,L151,L151/'1. VSEBINA_SADRŽAJ'!$B$41)</f>
        <v>0</v>
      </c>
      <c r="W151" s="194">
        <f>IF($E151='1. VSEBINA_SADRŽAJ'!$H$28,M151,M151/'1. VSEBINA_SADRŽAJ'!$B$41)</f>
        <v>0</v>
      </c>
      <c r="X151" s="301" t="str">
        <f aca="true" t="shared" si="58" ref="X151:X160">IF(AV151=1,".","data missing")</f>
        <v>.</v>
      </c>
      <c r="Y151" s="4"/>
      <c r="AO151" s="302"/>
      <c r="AP151" s="302"/>
      <c r="AQ151" s="302">
        <f aca="true" t="shared" si="59" ref="AQ151:AQ162">IF(D151=AZ151,0,1)</f>
        <v>0</v>
      </c>
      <c r="AR151" s="302">
        <f aca="true" t="shared" si="60" ref="AR151:AR162">IF(E151=AZ151,0,1)</f>
        <v>0</v>
      </c>
      <c r="AS151" s="302">
        <f aca="true" t="shared" si="61" ref="AS151:AS162">IF(F151+G151+H151+I151+J151+K151+L151+M151=0,0,1)</f>
        <v>0</v>
      </c>
      <c r="AT151" s="302">
        <f aca="true" t="shared" si="62" ref="AT151:AT162">IF(AQ151+AR151+AS151=0,1,0)</f>
        <v>1</v>
      </c>
      <c r="AU151" s="302">
        <f aca="true" t="shared" si="63" ref="AU151:AU162">IF(AQ151+AR151+AS151=3,1,0)</f>
        <v>0</v>
      </c>
      <c r="AV151" s="302">
        <f aca="true" t="shared" si="64" ref="AV151:AV162">AT151+AU151</f>
        <v>1</v>
      </c>
    </row>
    <row r="152" spans="1:48" ht="15">
      <c r="A152" s="232" t="s">
        <v>58</v>
      </c>
      <c r="B152" s="57"/>
      <c r="C152" s="66"/>
      <c r="D152" s="35"/>
      <c r="E152" s="44"/>
      <c r="F152" s="50"/>
      <c r="G152" s="50"/>
      <c r="H152" s="50"/>
      <c r="I152" s="50"/>
      <c r="J152" s="50"/>
      <c r="K152" s="50"/>
      <c r="L152" s="50"/>
      <c r="M152" s="51"/>
      <c r="N152" s="218">
        <f aca="true" t="shared" si="65" ref="N152:N160">IF(OR((B152*C152)&lt;(F152+G152+H152+I152+J152+K152+L152+M152),(B152*C152)&gt;(F152+G152+H152+I152+J152+K152+L152+M152)),"Erorr",(F152+G152+H152+I152+J152+K152+L152+M152))</f>
        <v>0</v>
      </c>
      <c r="O152" s="30"/>
      <c r="P152" s="219">
        <f>IF($E152='1. VSEBINA_SADRŽAJ'!$H$28,F152,F152/'1. VSEBINA_SADRŽAJ'!$B$41)</f>
        <v>0</v>
      </c>
      <c r="Q152" s="194">
        <f>IF($E152='1. VSEBINA_SADRŽAJ'!$H$28,G152,G152/'1. VSEBINA_SADRŽAJ'!$B$41)</f>
        <v>0</v>
      </c>
      <c r="R152" s="194">
        <f>IF($E152='1. VSEBINA_SADRŽAJ'!$H$28,H152,H152/'1. VSEBINA_SADRŽAJ'!$B$41)</f>
        <v>0</v>
      </c>
      <c r="S152" s="194">
        <f>IF($E152='1. VSEBINA_SADRŽAJ'!$H$28,I152,I152/'1. VSEBINA_SADRŽAJ'!$B$41)</f>
        <v>0</v>
      </c>
      <c r="T152" s="194">
        <f>IF($E152='1. VSEBINA_SADRŽAJ'!$H$28,J152,J152/'1. VSEBINA_SADRŽAJ'!$B$41)</f>
        <v>0</v>
      </c>
      <c r="U152" s="194">
        <f>IF($E152='1. VSEBINA_SADRŽAJ'!$H$28,K152,K152/'1. VSEBINA_SADRŽAJ'!$B$41)</f>
        <v>0</v>
      </c>
      <c r="V152" s="194">
        <f>IF($E152='1. VSEBINA_SADRŽAJ'!$H$28,L152,L152/'1. VSEBINA_SADRŽAJ'!$B$41)</f>
        <v>0</v>
      </c>
      <c r="W152" s="194">
        <f>IF($E152='1. VSEBINA_SADRŽAJ'!$H$28,M152,M152/'1. VSEBINA_SADRŽAJ'!$B$41)</f>
        <v>0</v>
      </c>
      <c r="X152" s="301" t="str">
        <f t="shared" si="58"/>
        <v>.</v>
      </c>
      <c r="Y152" s="4"/>
      <c r="AO152" s="302"/>
      <c r="AP152" s="302"/>
      <c r="AQ152" s="302">
        <f t="shared" si="59"/>
        <v>0</v>
      </c>
      <c r="AR152" s="302">
        <f t="shared" si="60"/>
        <v>0</v>
      </c>
      <c r="AS152" s="302">
        <f t="shared" si="61"/>
        <v>0</v>
      </c>
      <c r="AT152" s="302">
        <f t="shared" si="62"/>
        <v>1</v>
      </c>
      <c r="AU152" s="302">
        <f t="shared" si="63"/>
        <v>0</v>
      </c>
      <c r="AV152" s="302">
        <f t="shared" si="64"/>
        <v>1</v>
      </c>
    </row>
    <row r="153" spans="1:48" ht="15">
      <c r="A153" s="232" t="s">
        <v>49</v>
      </c>
      <c r="B153" s="57"/>
      <c r="C153" s="66"/>
      <c r="D153" s="35"/>
      <c r="E153" s="44"/>
      <c r="F153" s="50"/>
      <c r="G153" s="50"/>
      <c r="H153" s="50"/>
      <c r="I153" s="50"/>
      <c r="J153" s="50"/>
      <c r="K153" s="50"/>
      <c r="L153" s="50"/>
      <c r="M153" s="51"/>
      <c r="N153" s="218">
        <f t="shared" si="65"/>
        <v>0</v>
      </c>
      <c r="O153" s="30"/>
      <c r="P153" s="219">
        <f>IF($E153='1. VSEBINA_SADRŽAJ'!$H$28,F153,F153/'1. VSEBINA_SADRŽAJ'!$B$41)</f>
        <v>0</v>
      </c>
      <c r="Q153" s="194">
        <f>IF($E153='1. VSEBINA_SADRŽAJ'!$H$28,G153,G153/'1. VSEBINA_SADRŽAJ'!$B$41)</f>
        <v>0</v>
      </c>
      <c r="R153" s="194">
        <f>IF($E153='1. VSEBINA_SADRŽAJ'!$H$28,H153,H153/'1. VSEBINA_SADRŽAJ'!$B$41)</f>
        <v>0</v>
      </c>
      <c r="S153" s="194">
        <f>IF($E153='1. VSEBINA_SADRŽAJ'!$H$28,I153,I153/'1. VSEBINA_SADRŽAJ'!$B$41)</f>
        <v>0</v>
      </c>
      <c r="T153" s="194">
        <f>IF($E153='1. VSEBINA_SADRŽAJ'!$H$28,J153,J153/'1. VSEBINA_SADRŽAJ'!$B$41)</f>
        <v>0</v>
      </c>
      <c r="U153" s="194">
        <f>IF($E153='1. VSEBINA_SADRŽAJ'!$H$28,K153,K153/'1. VSEBINA_SADRŽAJ'!$B$41)</f>
        <v>0</v>
      </c>
      <c r="V153" s="194">
        <f>IF($E153='1. VSEBINA_SADRŽAJ'!$H$28,L153,L153/'1. VSEBINA_SADRŽAJ'!$B$41)</f>
        <v>0</v>
      </c>
      <c r="W153" s="194">
        <f>IF($E153='1. VSEBINA_SADRŽAJ'!$H$28,M153,M153/'1. VSEBINA_SADRŽAJ'!$B$41)</f>
        <v>0</v>
      </c>
      <c r="X153" s="301" t="str">
        <f t="shared" si="58"/>
        <v>.</v>
      </c>
      <c r="Y153" s="4"/>
      <c r="AO153" s="302"/>
      <c r="AP153" s="302"/>
      <c r="AQ153" s="302">
        <f t="shared" si="59"/>
        <v>0</v>
      </c>
      <c r="AR153" s="302">
        <f t="shared" si="60"/>
        <v>0</v>
      </c>
      <c r="AS153" s="302">
        <f t="shared" si="61"/>
        <v>0</v>
      </c>
      <c r="AT153" s="302">
        <f t="shared" si="62"/>
        <v>1</v>
      </c>
      <c r="AU153" s="302">
        <f t="shared" si="63"/>
        <v>0</v>
      </c>
      <c r="AV153" s="302">
        <f t="shared" si="64"/>
        <v>1</v>
      </c>
    </row>
    <row r="154" spans="1:48" ht="15">
      <c r="A154" s="232" t="s">
        <v>50</v>
      </c>
      <c r="B154" s="57"/>
      <c r="C154" s="66"/>
      <c r="D154" s="35"/>
      <c r="E154" s="44"/>
      <c r="F154" s="50"/>
      <c r="G154" s="50"/>
      <c r="H154" s="50"/>
      <c r="I154" s="50"/>
      <c r="J154" s="50"/>
      <c r="K154" s="50"/>
      <c r="L154" s="50"/>
      <c r="M154" s="51"/>
      <c r="N154" s="218">
        <f t="shared" si="65"/>
        <v>0</v>
      </c>
      <c r="O154" s="30"/>
      <c r="P154" s="219">
        <f>IF($E154='1. VSEBINA_SADRŽAJ'!$H$28,F154,F154/'1. VSEBINA_SADRŽAJ'!$B$41)</f>
        <v>0</v>
      </c>
      <c r="Q154" s="194">
        <f>IF($E154='1. VSEBINA_SADRŽAJ'!$H$28,G154,G154/'1. VSEBINA_SADRŽAJ'!$B$41)</f>
        <v>0</v>
      </c>
      <c r="R154" s="194">
        <f>IF($E154='1. VSEBINA_SADRŽAJ'!$H$28,H154,H154/'1. VSEBINA_SADRŽAJ'!$B$41)</f>
        <v>0</v>
      </c>
      <c r="S154" s="194">
        <f>IF($E154='1. VSEBINA_SADRŽAJ'!$H$28,I154,I154/'1. VSEBINA_SADRŽAJ'!$B$41)</f>
        <v>0</v>
      </c>
      <c r="T154" s="194">
        <f>IF($E154='1. VSEBINA_SADRŽAJ'!$H$28,J154,J154/'1. VSEBINA_SADRŽAJ'!$B$41)</f>
        <v>0</v>
      </c>
      <c r="U154" s="194">
        <f>IF($E154='1. VSEBINA_SADRŽAJ'!$H$28,K154,K154/'1. VSEBINA_SADRŽAJ'!$B$41)</f>
        <v>0</v>
      </c>
      <c r="V154" s="194">
        <f>IF($E154='1. VSEBINA_SADRŽAJ'!$H$28,L154,L154/'1. VSEBINA_SADRŽAJ'!$B$41)</f>
        <v>0</v>
      </c>
      <c r="W154" s="194">
        <f>IF($E154='1. VSEBINA_SADRŽAJ'!$H$28,M154,M154/'1. VSEBINA_SADRŽAJ'!$B$41)</f>
        <v>0</v>
      </c>
      <c r="X154" s="301" t="str">
        <f t="shared" si="58"/>
        <v>.</v>
      </c>
      <c r="Y154" s="4"/>
      <c r="AO154" s="302"/>
      <c r="AP154" s="302"/>
      <c r="AQ154" s="302">
        <f t="shared" si="59"/>
        <v>0</v>
      </c>
      <c r="AR154" s="302">
        <f t="shared" si="60"/>
        <v>0</v>
      </c>
      <c r="AS154" s="302">
        <f t="shared" si="61"/>
        <v>0</v>
      </c>
      <c r="AT154" s="302">
        <f t="shared" si="62"/>
        <v>1</v>
      </c>
      <c r="AU154" s="302">
        <f t="shared" si="63"/>
        <v>0</v>
      </c>
      <c r="AV154" s="302">
        <f t="shared" si="64"/>
        <v>1</v>
      </c>
    </row>
    <row r="155" spans="1:48" ht="15">
      <c r="A155" s="232" t="s">
        <v>51</v>
      </c>
      <c r="B155" s="57"/>
      <c r="C155" s="66"/>
      <c r="D155" s="35"/>
      <c r="E155" s="44"/>
      <c r="F155" s="50"/>
      <c r="G155" s="50"/>
      <c r="H155" s="50"/>
      <c r="I155" s="50"/>
      <c r="J155" s="50"/>
      <c r="K155" s="50"/>
      <c r="L155" s="50"/>
      <c r="M155" s="51"/>
      <c r="N155" s="218">
        <f t="shared" si="65"/>
        <v>0</v>
      </c>
      <c r="O155" s="30"/>
      <c r="P155" s="219">
        <f>IF($E155='1. VSEBINA_SADRŽAJ'!$H$28,F155,F155/'1. VSEBINA_SADRŽAJ'!$B$41)</f>
        <v>0</v>
      </c>
      <c r="Q155" s="194">
        <f>IF($E155='1. VSEBINA_SADRŽAJ'!$H$28,G155,G155/'1. VSEBINA_SADRŽAJ'!$B$41)</f>
        <v>0</v>
      </c>
      <c r="R155" s="194">
        <f>IF($E155='1. VSEBINA_SADRŽAJ'!$H$28,H155,H155/'1. VSEBINA_SADRŽAJ'!$B$41)</f>
        <v>0</v>
      </c>
      <c r="S155" s="194">
        <f>IF($E155='1. VSEBINA_SADRŽAJ'!$H$28,I155,I155/'1. VSEBINA_SADRŽAJ'!$B$41)</f>
        <v>0</v>
      </c>
      <c r="T155" s="194">
        <f>IF($E155='1. VSEBINA_SADRŽAJ'!$H$28,J155,J155/'1. VSEBINA_SADRŽAJ'!$B$41)</f>
        <v>0</v>
      </c>
      <c r="U155" s="194">
        <f>IF($E155='1. VSEBINA_SADRŽAJ'!$H$28,K155,K155/'1. VSEBINA_SADRŽAJ'!$B$41)</f>
        <v>0</v>
      </c>
      <c r="V155" s="194">
        <f>IF($E155='1. VSEBINA_SADRŽAJ'!$H$28,L155,L155/'1. VSEBINA_SADRŽAJ'!$B$41)</f>
        <v>0</v>
      </c>
      <c r="W155" s="194">
        <f>IF($E155='1. VSEBINA_SADRŽAJ'!$H$28,M155,M155/'1. VSEBINA_SADRŽAJ'!$B$41)</f>
        <v>0</v>
      </c>
      <c r="X155" s="301" t="str">
        <f t="shared" si="58"/>
        <v>.</v>
      </c>
      <c r="Y155" s="4"/>
      <c r="AO155" s="302"/>
      <c r="AP155" s="302"/>
      <c r="AQ155" s="302">
        <f t="shared" si="59"/>
        <v>0</v>
      </c>
      <c r="AR155" s="302">
        <f t="shared" si="60"/>
        <v>0</v>
      </c>
      <c r="AS155" s="302">
        <f t="shared" si="61"/>
        <v>0</v>
      </c>
      <c r="AT155" s="302">
        <f t="shared" si="62"/>
        <v>1</v>
      </c>
      <c r="AU155" s="302">
        <f t="shared" si="63"/>
        <v>0</v>
      </c>
      <c r="AV155" s="302">
        <f t="shared" si="64"/>
        <v>1</v>
      </c>
    </row>
    <row r="156" spans="1:48" ht="15">
      <c r="A156" s="232" t="s">
        <v>52</v>
      </c>
      <c r="B156" s="57"/>
      <c r="C156" s="66"/>
      <c r="D156" s="35"/>
      <c r="E156" s="44"/>
      <c r="F156" s="50"/>
      <c r="G156" s="50"/>
      <c r="H156" s="50"/>
      <c r="I156" s="50"/>
      <c r="J156" s="50"/>
      <c r="K156" s="50"/>
      <c r="L156" s="50"/>
      <c r="M156" s="51"/>
      <c r="N156" s="218">
        <f t="shared" si="65"/>
        <v>0</v>
      </c>
      <c r="O156" s="30"/>
      <c r="P156" s="219">
        <f>IF($E156='1. VSEBINA_SADRŽAJ'!$H$28,F156,F156/'1. VSEBINA_SADRŽAJ'!$B$41)</f>
        <v>0</v>
      </c>
      <c r="Q156" s="194">
        <f>IF($E156='1. VSEBINA_SADRŽAJ'!$H$28,G156,G156/'1. VSEBINA_SADRŽAJ'!$B$41)</f>
        <v>0</v>
      </c>
      <c r="R156" s="194">
        <f>IF($E156='1. VSEBINA_SADRŽAJ'!$H$28,H156,H156/'1. VSEBINA_SADRŽAJ'!$B$41)</f>
        <v>0</v>
      </c>
      <c r="S156" s="194">
        <f>IF($E156='1. VSEBINA_SADRŽAJ'!$H$28,I156,I156/'1. VSEBINA_SADRŽAJ'!$B$41)</f>
        <v>0</v>
      </c>
      <c r="T156" s="194">
        <f>IF($E156='1. VSEBINA_SADRŽAJ'!$H$28,J156,J156/'1. VSEBINA_SADRŽAJ'!$B$41)</f>
        <v>0</v>
      </c>
      <c r="U156" s="194">
        <f>IF($E156='1. VSEBINA_SADRŽAJ'!$H$28,K156,K156/'1. VSEBINA_SADRŽAJ'!$B$41)</f>
        <v>0</v>
      </c>
      <c r="V156" s="194">
        <f>IF($E156='1. VSEBINA_SADRŽAJ'!$H$28,L156,L156/'1. VSEBINA_SADRŽAJ'!$B$41)</f>
        <v>0</v>
      </c>
      <c r="W156" s="194">
        <f>IF($E156='1. VSEBINA_SADRŽAJ'!$H$28,M156,M156/'1. VSEBINA_SADRŽAJ'!$B$41)</f>
        <v>0</v>
      </c>
      <c r="X156" s="301" t="str">
        <f t="shared" si="58"/>
        <v>.</v>
      </c>
      <c r="Y156" s="4"/>
      <c r="AO156" s="302"/>
      <c r="AP156" s="302"/>
      <c r="AQ156" s="302">
        <f t="shared" si="59"/>
        <v>0</v>
      </c>
      <c r="AR156" s="302">
        <f t="shared" si="60"/>
        <v>0</v>
      </c>
      <c r="AS156" s="302">
        <f t="shared" si="61"/>
        <v>0</v>
      </c>
      <c r="AT156" s="302">
        <f t="shared" si="62"/>
        <v>1</v>
      </c>
      <c r="AU156" s="302">
        <f t="shared" si="63"/>
        <v>0</v>
      </c>
      <c r="AV156" s="302">
        <f t="shared" si="64"/>
        <v>1</v>
      </c>
    </row>
    <row r="157" spans="1:48" ht="15">
      <c r="A157" s="232" t="s">
        <v>53</v>
      </c>
      <c r="B157" s="57"/>
      <c r="C157" s="66"/>
      <c r="D157" s="35"/>
      <c r="E157" s="44"/>
      <c r="F157" s="50"/>
      <c r="G157" s="50"/>
      <c r="H157" s="50"/>
      <c r="I157" s="50"/>
      <c r="J157" s="50"/>
      <c r="K157" s="50"/>
      <c r="L157" s="50"/>
      <c r="M157" s="51"/>
      <c r="N157" s="218">
        <f t="shared" si="65"/>
        <v>0</v>
      </c>
      <c r="O157" s="30"/>
      <c r="P157" s="219">
        <f>IF($E157='1. VSEBINA_SADRŽAJ'!$H$28,F157,F157/'1. VSEBINA_SADRŽAJ'!$B$41)</f>
        <v>0</v>
      </c>
      <c r="Q157" s="194">
        <f>IF($E157='1. VSEBINA_SADRŽAJ'!$H$28,G157,G157/'1. VSEBINA_SADRŽAJ'!$B$41)</f>
        <v>0</v>
      </c>
      <c r="R157" s="194">
        <f>IF($E157='1. VSEBINA_SADRŽAJ'!$H$28,H157,H157/'1. VSEBINA_SADRŽAJ'!$B$41)</f>
        <v>0</v>
      </c>
      <c r="S157" s="194">
        <f>IF($E157='1. VSEBINA_SADRŽAJ'!$H$28,I157,I157/'1. VSEBINA_SADRŽAJ'!$B$41)</f>
        <v>0</v>
      </c>
      <c r="T157" s="194">
        <f>IF($E157='1. VSEBINA_SADRŽAJ'!$H$28,J157,J157/'1. VSEBINA_SADRŽAJ'!$B$41)</f>
        <v>0</v>
      </c>
      <c r="U157" s="194">
        <f>IF($E157='1. VSEBINA_SADRŽAJ'!$H$28,K157,K157/'1. VSEBINA_SADRŽAJ'!$B$41)</f>
        <v>0</v>
      </c>
      <c r="V157" s="194">
        <f>IF($E157='1. VSEBINA_SADRŽAJ'!$H$28,L157,L157/'1. VSEBINA_SADRŽAJ'!$B$41)</f>
        <v>0</v>
      </c>
      <c r="W157" s="194">
        <f>IF($E157='1. VSEBINA_SADRŽAJ'!$H$28,M157,M157/'1. VSEBINA_SADRŽAJ'!$B$41)</f>
        <v>0</v>
      </c>
      <c r="X157" s="301" t="str">
        <f t="shared" si="58"/>
        <v>.</v>
      </c>
      <c r="Y157" s="4"/>
      <c r="AO157" s="302"/>
      <c r="AP157" s="302"/>
      <c r="AQ157" s="302">
        <f t="shared" si="59"/>
        <v>0</v>
      </c>
      <c r="AR157" s="302">
        <f t="shared" si="60"/>
        <v>0</v>
      </c>
      <c r="AS157" s="302">
        <f t="shared" si="61"/>
        <v>0</v>
      </c>
      <c r="AT157" s="302">
        <f t="shared" si="62"/>
        <v>1</v>
      </c>
      <c r="AU157" s="302">
        <f t="shared" si="63"/>
        <v>0</v>
      </c>
      <c r="AV157" s="302">
        <f t="shared" si="64"/>
        <v>1</v>
      </c>
    </row>
    <row r="158" spans="1:48" ht="15">
      <c r="A158" s="232" t="s">
        <v>54</v>
      </c>
      <c r="B158" s="57"/>
      <c r="C158" s="66"/>
      <c r="D158" s="35"/>
      <c r="E158" s="44"/>
      <c r="F158" s="50"/>
      <c r="G158" s="50"/>
      <c r="H158" s="50"/>
      <c r="I158" s="50"/>
      <c r="J158" s="50"/>
      <c r="K158" s="50"/>
      <c r="L158" s="50"/>
      <c r="M158" s="51"/>
      <c r="N158" s="218">
        <f t="shared" si="65"/>
        <v>0</v>
      </c>
      <c r="O158" s="30"/>
      <c r="P158" s="219">
        <f>IF($E158='1. VSEBINA_SADRŽAJ'!$H$28,F158,F158/'1. VSEBINA_SADRŽAJ'!$B$41)</f>
        <v>0</v>
      </c>
      <c r="Q158" s="194">
        <f>IF($E158='1. VSEBINA_SADRŽAJ'!$H$28,G158,G158/'1. VSEBINA_SADRŽAJ'!$B$41)</f>
        <v>0</v>
      </c>
      <c r="R158" s="194">
        <f>IF($E158='1. VSEBINA_SADRŽAJ'!$H$28,H158,H158/'1. VSEBINA_SADRŽAJ'!$B$41)</f>
        <v>0</v>
      </c>
      <c r="S158" s="194">
        <f>IF($E158='1. VSEBINA_SADRŽAJ'!$H$28,I158,I158/'1. VSEBINA_SADRŽAJ'!$B$41)</f>
        <v>0</v>
      </c>
      <c r="T158" s="194">
        <f>IF($E158='1. VSEBINA_SADRŽAJ'!$H$28,J158,J158/'1. VSEBINA_SADRŽAJ'!$B$41)</f>
        <v>0</v>
      </c>
      <c r="U158" s="194">
        <f>IF($E158='1. VSEBINA_SADRŽAJ'!$H$28,K158,K158/'1. VSEBINA_SADRŽAJ'!$B$41)</f>
        <v>0</v>
      </c>
      <c r="V158" s="194">
        <f>IF($E158='1. VSEBINA_SADRŽAJ'!$H$28,L158,L158/'1. VSEBINA_SADRŽAJ'!$B$41)</f>
        <v>0</v>
      </c>
      <c r="W158" s="194">
        <f>IF($E158='1. VSEBINA_SADRŽAJ'!$H$28,M158,M158/'1. VSEBINA_SADRŽAJ'!$B$41)</f>
        <v>0</v>
      </c>
      <c r="X158" s="301" t="str">
        <f t="shared" si="58"/>
        <v>.</v>
      </c>
      <c r="Y158" s="4"/>
      <c r="AO158" s="302"/>
      <c r="AP158" s="302"/>
      <c r="AQ158" s="302">
        <f t="shared" si="59"/>
        <v>0</v>
      </c>
      <c r="AR158" s="302">
        <f t="shared" si="60"/>
        <v>0</v>
      </c>
      <c r="AS158" s="302">
        <f t="shared" si="61"/>
        <v>0</v>
      </c>
      <c r="AT158" s="302">
        <f t="shared" si="62"/>
        <v>1</v>
      </c>
      <c r="AU158" s="302">
        <f t="shared" si="63"/>
        <v>0</v>
      </c>
      <c r="AV158" s="302">
        <f t="shared" si="64"/>
        <v>1</v>
      </c>
    </row>
    <row r="159" spans="1:48" ht="15">
      <c r="A159" s="232" t="s">
        <v>55</v>
      </c>
      <c r="B159" s="57"/>
      <c r="C159" s="66"/>
      <c r="D159" s="35"/>
      <c r="E159" s="44"/>
      <c r="F159" s="50"/>
      <c r="G159" s="50"/>
      <c r="H159" s="50"/>
      <c r="I159" s="50"/>
      <c r="J159" s="50"/>
      <c r="K159" s="50"/>
      <c r="L159" s="50"/>
      <c r="M159" s="51"/>
      <c r="N159" s="218">
        <f t="shared" si="65"/>
        <v>0</v>
      </c>
      <c r="O159" s="30"/>
      <c r="P159" s="219">
        <f>IF($E159='1. VSEBINA_SADRŽAJ'!$H$28,F159,F159/'1. VSEBINA_SADRŽAJ'!$B$41)</f>
        <v>0</v>
      </c>
      <c r="Q159" s="194">
        <f>IF($E159='1. VSEBINA_SADRŽAJ'!$H$28,G159,G159/'1. VSEBINA_SADRŽAJ'!$B$41)</f>
        <v>0</v>
      </c>
      <c r="R159" s="194">
        <f>IF($E159='1. VSEBINA_SADRŽAJ'!$H$28,H159,H159/'1. VSEBINA_SADRŽAJ'!$B$41)</f>
        <v>0</v>
      </c>
      <c r="S159" s="194">
        <f>IF($E159='1. VSEBINA_SADRŽAJ'!$H$28,I159,I159/'1. VSEBINA_SADRŽAJ'!$B$41)</f>
        <v>0</v>
      </c>
      <c r="T159" s="194">
        <f>IF($E159='1. VSEBINA_SADRŽAJ'!$H$28,J159,J159/'1. VSEBINA_SADRŽAJ'!$B$41)</f>
        <v>0</v>
      </c>
      <c r="U159" s="194">
        <f>IF($E159='1. VSEBINA_SADRŽAJ'!$H$28,K159,K159/'1. VSEBINA_SADRŽAJ'!$B$41)</f>
        <v>0</v>
      </c>
      <c r="V159" s="194">
        <f>IF($E159='1. VSEBINA_SADRŽAJ'!$H$28,L159,L159/'1. VSEBINA_SADRŽAJ'!$B$41)</f>
        <v>0</v>
      </c>
      <c r="W159" s="194">
        <f>IF($E159='1. VSEBINA_SADRŽAJ'!$H$28,M159,M159/'1. VSEBINA_SADRŽAJ'!$B$41)</f>
        <v>0</v>
      </c>
      <c r="X159" s="301" t="str">
        <f t="shared" si="58"/>
        <v>.</v>
      </c>
      <c r="Y159" s="4"/>
      <c r="AO159" s="302"/>
      <c r="AP159" s="302"/>
      <c r="AQ159" s="302">
        <f t="shared" si="59"/>
        <v>0</v>
      </c>
      <c r="AR159" s="302">
        <f t="shared" si="60"/>
        <v>0</v>
      </c>
      <c r="AS159" s="302">
        <f t="shared" si="61"/>
        <v>0</v>
      </c>
      <c r="AT159" s="302">
        <f t="shared" si="62"/>
        <v>1</v>
      </c>
      <c r="AU159" s="302">
        <f t="shared" si="63"/>
        <v>0</v>
      </c>
      <c r="AV159" s="302">
        <f t="shared" si="64"/>
        <v>1</v>
      </c>
    </row>
    <row r="160" spans="1:48" ht="15">
      <c r="A160" s="233" t="s">
        <v>56</v>
      </c>
      <c r="B160" s="60"/>
      <c r="C160" s="67"/>
      <c r="D160" s="38"/>
      <c r="E160" s="45"/>
      <c r="F160" s="52"/>
      <c r="G160" s="52"/>
      <c r="H160" s="52"/>
      <c r="I160" s="52"/>
      <c r="J160" s="52"/>
      <c r="K160" s="52"/>
      <c r="L160" s="52"/>
      <c r="M160" s="53"/>
      <c r="N160" s="218">
        <f t="shared" si="65"/>
        <v>0</v>
      </c>
      <c r="O160" s="30"/>
      <c r="P160" s="219">
        <f>IF($E160='1. VSEBINA_SADRŽAJ'!$H$28,F160,F160/'1. VSEBINA_SADRŽAJ'!$B$41)</f>
        <v>0</v>
      </c>
      <c r="Q160" s="194">
        <f>IF($E160='1. VSEBINA_SADRŽAJ'!$H$28,G160,G160/'1. VSEBINA_SADRŽAJ'!$B$41)</f>
        <v>0</v>
      </c>
      <c r="R160" s="194">
        <f>IF($E160='1. VSEBINA_SADRŽAJ'!$H$28,H160,H160/'1. VSEBINA_SADRŽAJ'!$B$41)</f>
        <v>0</v>
      </c>
      <c r="S160" s="194">
        <f>IF($E160='1. VSEBINA_SADRŽAJ'!$H$28,I160,I160/'1. VSEBINA_SADRŽAJ'!$B$41)</f>
        <v>0</v>
      </c>
      <c r="T160" s="194">
        <f>IF($E160='1. VSEBINA_SADRŽAJ'!$H$28,J160,J160/'1. VSEBINA_SADRŽAJ'!$B$41)</f>
        <v>0</v>
      </c>
      <c r="U160" s="194">
        <f>IF($E160='1. VSEBINA_SADRŽAJ'!$H$28,K160,K160/'1. VSEBINA_SADRŽAJ'!$B$41)</f>
        <v>0</v>
      </c>
      <c r="V160" s="194">
        <f>IF($E160='1. VSEBINA_SADRŽAJ'!$H$28,L160,L160/'1. VSEBINA_SADRŽAJ'!$B$41)</f>
        <v>0</v>
      </c>
      <c r="W160" s="194">
        <f>IF($E160='1. VSEBINA_SADRŽAJ'!$H$28,M160,M160/'1. VSEBINA_SADRŽAJ'!$B$41)</f>
        <v>0</v>
      </c>
      <c r="X160" s="301" t="str">
        <f t="shared" si="58"/>
        <v>.</v>
      </c>
      <c r="Y160" s="4"/>
      <c r="AO160" s="302"/>
      <c r="AP160" s="302"/>
      <c r="AQ160" s="302">
        <f t="shared" si="59"/>
        <v>0</v>
      </c>
      <c r="AR160" s="302">
        <f t="shared" si="60"/>
        <v>0</v>
      </c>
      <c r="AS160" s="302">
        <f t="shared" si="61"/>
        <v>0</v>
      </c>
      <c r="AT160" s="302">
        <f t="shared" si="62"/>
        <v>1</v>
      </c>
      <c r="AU160" s="302">
        <f t="shared" si="63"/>
        <v>0</v>
      </c>
      <c r="AV160" s="302">
        <f t="shared" si="64"/>
        <v>1</v>
      </c>
    </row>
    <row r="161" spans="1:48" ht="15">
      <c r="A161" s="281" t="s">
        <v>176</v>
      </c>
      <c r="B161" s="234"/>
      <c r="C161" s="235"/>
      <c r="D161" s="235"/>
      <c r="E161" s="236"/>
      <c r="F161" s="237">
        <f aca="true" t="shared" si="66" ref="F161:M161">SUM(P151:P160)</f>
        <v>0</v>
      </c>
      <c r="G161" s="238">
        <f t="shared" si="66"/>
        <v>0</v>
      </c>
      <c r="H161" s="238">
        <f t="shared" si="66"/>
        <v>0</v>
      </c>
      <c r="I161" s="238">
        <f t="shared" si="66"/>
        <v>0</v>
      </c>
      <c r="J161" s="238">
        <f t="shared" si="66"/>
        <v>0</v>
      </c>
      <c r="K161" s="238">
        <f t="shared" si="66"/>
        <v>0</v>
      </c>
      <c r="L161" s="238">
        <f t="shared" si="66"/>
        <v>0</v>
      </c>
      <c r="M161" s="238">
        <f t="shared" si="66"/>
        <v>0</v>
      </c>
      <c r="N161" s="239"/>
      <c r="O161" s="30"/>
      <c r="P161" s="203">
        <f>SUM(P151:P160)</f>
        <v>0</v>
      </c>
      <c r="Q161" s="203">
        <f aca="true" t="shared" si="67" ref="Q161:W161">SUM(Q151:Q160)</f>
        <v>0</v>
      </c>
      <c r="R161" s="203">
        <f t="shared" si="67"/>
        <v>0</v>
      </c>
      <c r="S161" s="203">
        <f t="shared" si="67"/>
        <v>0</v>
      </c>
      <c r="T161" s="203">
        <f t="shared" si="67"/>
        <v>0</v>
      </c>
      <c r="U161" s="203">
        <f t="shared" si="67"/>
        <v>0</v>
      </c>
      <c r="V161" s="203">
        <f t="shared" si="67"/>
        <v>0</v>
      </c>
      <c r="W161" s="203">
        <f t="shared" si="67"/>
        <v>0</v>
      </c>
      <c r="X161" s="302"/>
      <c r="Y161" s="203">
        <f>SUM(P151:W160)</f>
        <v>0</v>
      </c>
      <c r="AO161" s="302"/>
      <c r="AP161" s="302"/>
      <c r="AQ161" s="302">
        <f t="shared" si="59"/>
        <v>0</v>
      </c>
      <c r="AR161" s="302">
        <f t="shared" si="60"/>
        <v>0</v>
      </c>
      <c r="AS161" s="302">
        <f t="shared" si="61"/>
        <v>0</v>
      </c>
      <c r="AT161" s="302">
        <f t="shared" si="62"/>
        <v>1</v>
      </c>
      <c r="AU161" s="302">
        <f t="shared" si="63"/>
        <v>0</v>
      </c>
      <c r="AV161" s="302">
        <f t="shared" si="64"/>
        <v>1</v>
      </c>
    </row>
    <row r="162" spans="1:48" ht="30" customHeight="1">
      <c r="A162" s="323" t="s">
        <v>283</v>
      </c>
      <c r="B162" s="324"/>
      <c r="C162" s="324"/>
      <c r="D162" s="324"/>
      <c r="E162" s="324"/>
      <c r="F162" s="324"/>
      <c r="G162" s="324"/>
      <c r="H162" s="324"/>
      <c r="I162" s="324"/>
      <c r="J162" s="324"/>
      <c r="K162" s="324"/>
      <c r="L162" s="324"/>
      <c r="M162" s="324"/>
      <c r="V162" s="4"/>
      <c r="Y162" s="4"/>
      <c r="AQ162" s="302">
        <f t="shared" si="59"/>
        <v>0</v>
      </c>
      <c r="AR162" s="302">
        <f t="shared" si="60"/>
        <v>0</v>
      </c>
      <c r="AS162" s="302">
        <f t="shared" si="61"/>
        <v>0</v>
      </c>
      <c r="AT162" s="302">
        <f t="shared" si="62"/>
        <v>1</v>
      </c>
      <c r="AU162" s="302">
        <f t="shared" si="63"/>
        <v>0</v>
      </c>
      <c r="AV162" s="302">
        <f t="shared" si="64"/>
        <v>1</v>
      </c>
    </row>
    <row r="164" spans="1:12" ht="37.5" customHeight="1">
      <c r="A164" s="384" t="s">
        <v>163</v>
      </c>
      <c r="B164" s="384"/>
      <c r="C164" s="379"/>
      <c r="D164" s="379"/>
      <c r="E164" s="77"/>
      <c r="F164" s="107" t="s">
        <v>142</v>
      </c>
      <c r="G164" s="77"/>
      <c r="H164" s="77"/>
      <c r="I164" s="77"/>
      <c r="J164" s="77"/>
      <c r="K164" s="77"/>
      <c r="L164" s="77"/>
    </row>
    <row r="165" spans="1:12" ht="27.75" customHeight="1">
      <c r="A165" s="385" t="s">
        <v>219</v>
      </c>
      <c r="B165" s="386"/>
      <c r="C165" s="386"/>
      <c r="D165" s="329"/>
      <c r="E165" s="77"/>
      <c r="F165" s="83"/>
      <c r="G165" s="77"/>
      <c r="H165" s="77"/>
      <c r="I165" s="77"/>
      <c r="J165" s="77"/>
      <c r="K165" s="77"/>
      <c r="L165" s="77"/>
    </row>
    <row r="166" spans="1:12" ht="14.2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</row>
    <row r="167" spans="1:12" ht="14.25" hidden="1">
      <c r="A167" s="77"/>
      <c r="B167" s="240"/>
      <c r="C167" s="205"/>
      <c r="E167" s="77"/>
      <c r="F167" s="77"/>
      <c r="G167" s="77"/>
      <c r="H167" s="77"/>
      <c r="I167" s="77"/>
      <c r="J167" s="77"/>
      <c r="K167" s="77"/>
      <c r="L167" s="77"/>
    </row>
    <row r="168" spans="1:12" ht="28.5" customHeight="1" hidden="1">
      <c r="A168" s="395"/>
      <c r="B168" s="395"/>
      <c r="C168" s="205"/>
      <c r="E168" s="77"/>
      <c r="F168" s="77"/>
      <c r="G168" s="77"/>
      <c r="H168" s="77"/>
      <c r="I168" s="77"/>
      <c r="J168" s="77"/>
      <c r="K168" s="77"/>
      <c r="L168" s="77"/>
    </row>
    <row r="169" spans="1:12" ht="14.25" hidden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</row>
    <row r="170" spans="1:23" s="110" customFormat="1" ht="27" customHeight="1">
      <c r="A170" s="241" t="s">
        <v>157</v>
      </c>
      <c r="B170" s="241" t="s">
        <v>180</v>
      </c>
      <c r="C170" s="347" t="s">
        <v>181</v>
      </c>
      <c r="D170" s="347"/>
      <c r="E170" s="347"/>
      <c r="F170" s="347"/>
      <c r="G170" s="241">
        <v>2008</v>
      </c>
      <c r="H170" s="241">
        <v>2009</v>
      </c>
      <c r="I170" s="241">
        <v>2010</v>
      </c>
      <c r="J170" s="241">
        <v>2011</v>
      </c>
      <c r="K170" s="241">
        <v>2012</v>
      </c>
      <c r="L170" s="241">
        <v>2013</v>
      </c>
      <c r="M170" s="241">
        <v>2014</v>
      </c>
      <c r="N170" s="241">
        <v>2015</v>
      </c>
      <c r="O170" s="241" t="s">
        <v>17</v>
      </c>
      <c r="U170" s="242"/>
      <c r="W170" s="174"/>
    </row>
    <row r="171" spans="1:25" ht="18" customHeight="1">
      <c r="A171" s="243" t="str">
        <f>+'1. VSEBINA_SADRŽAJ'!B28</f>
        <v>LP - P1 - </v>
      </c>
      <c r="B171" s="46"/>
      <c r="C171" s="339"/>
      <c r="D171" s="339"/>
      <c r="E171" s="339"/>
      <c r="F171" s="339"/>
      <c r="G171" s="244">
        <f aca="true" t="shared" si="68" ref="G171:G182">(AB19+AD83+AD116+AD135)*$B171</f>
        <v>0</v>
      </c>
      <c r="H171" s="244">
        <f aca="true" t="shared" si="69" ref="H171:H182">(AC19+AE83+AE116+AE135)*$B171</f>
        <v>0</v>
      </c>
      <c r="I171" s="244">
        <f aca="true" t="shared" si="70" ref="I171:I182">(AD19+AF83+AF116+AF135)*$B171</f>
        <v>0</v>
      </c>
      <c r="J171" s="244">
        <f aca="true" t="shared" si="71" ref="J171:J182">(AE19+AG83+AG116+AG135)*$B171</f>
        <v>0</v>
      </c>
      <c r="K171" s="244">
        <f aca="true" t="shared" si="72" ref="K171:K182">(AF19+AH83+AH116+AH135)*$B171</f>
        <v>0</v>
      </c>
      <c r="L171" s="244">
        <f aca="true" t="shared" si="73" ref="L171:L182">(AG19+AI83+AI116+AI135)*$B171</f>
        <v>0</v>
      </c>
      <c r="M171" s="244">
        <f aca="true" t="shared" si="74" ref="M171:M182">(AH19+AJ83+AJ116+AJ135)*$B171</f>
        <v>0</v>
      </c>
      <c r="N171" s="244">
        <f aca="true" t="shared" si="75" ref="N171:N182">(AI19+AK83+AK116+AK135)*$B171</f>
        <v>0</v>
      </c>
      <c r="O171" s="245">
        <f aca="true" t="shared" si="76" ref="O171:O182">SUM(G171:N171)</f>
        <v>0</v>
      </c>
      <c r="P171" s="246" t="str">
        <f>IF(B171&gt;25%,"% error",". ")</f>
        <v>. </v>
      </c>
      <c r="U171" s="152"/>
      <c r="V171" s="4"/>
      <c r="W171" s="153"/>
      <c r="Y171" s="4"/>
    </row>
    <row r="172" spans="1:25" ht="15">
      <c r="A172" s="243" t="str">
        <f>+'1. VSEBINA_SADRŽAJ'!B29</f>
        <v>P2 -</v>
      </c>
      <c r="B172" s="46"/>
      <c r="C172" s="339"/>
      <c r="D172" s="339"/>
      <c r="E172" s="339"/>
      <c r="F172" s="339"/>
      <c r="G172" s="247">
        <f t="shared" si="68"/>
        <v>0</v>
      </c>
      <c r="H172" s="247">
        <f t="shared" si="69"/>
        <v>0</v>
      </c>
      <c r="I172" s="247">
        <f t="shared" si="70"/>
        <v>0</v>
      </c>
      <c r="J172" s="247">
        <f t="shared" si="71"/>
        <v>0</v>
      </c>
      <c r="K172" s="247">
        <f t="shared" si="72"/>
        <v>0</v>
      </c>
      <c r="L172" s="247">
        <f t="shared" si="73"/>
        <v>0</v>
      </c>
      <c r="M172" s="247">
        <f t="shared" si="74"/>
        <v>0</v>
      </c>
      <c r="N172" s="247">
        <f t="shared" si="75"/>
        <v>0</v>
      </c>
      <c r="O172" s="248">
        <f t="shared" si="76"/>
        <v>0</v>
      </c>
      <c r="P172" s="246" t="str">
        <f>IF(B172&gt;25%,"% error",". ")</f>
        <v>. </v>
      </c>
      <c r="U172" s="152"/>
      <c r="V172" s="4"/>
      <c r="W172" s="153"/>
      <c r="Y172" s="4"/>
    </row>
    <row r="173" spans="1:25" ht="15">
      <c r="A173" s="243" t="str">
        <f>+'1. VSEBINA_SADRŽAJ'!B30</f>
        <v>P3 - </v>
      </c>
      <c r="B173" s="46"/>
      <c r="C173" s="339"/>
      <c r="D173" s="339"/>
      <c r="E173" s="339"/>
      <c r="F173" s="339"/>
      <c r="G173" s="249">
        <f t="shared" si="68"/>
        <v>0</v>
      </c>
      <c r="H173" s="249">
        <f t="shared" si="69"/>
        <v>0</v>
      </c>
      <c r="I173" s="249">
        <f t="shared" si="70"/>
        <v>0</v>
      </c>
      <c r="J173" s="249">
        <f t="shared" si="71"/>
        <v>0</v>
      </c>
      <c r="K173" s="249">
        <f t="shared" si="72"/>
        <v>0</v>
      </c>
      <c r="L173" s="249">
        <f t="shared" si="73"/>
        <v>0</v>
      </c>
      <c r="M173" s="249">
        <f t="shared" si="74"/>
        <v>0</v>
      </c>
      <c r="N173" s="249">
        <f t="shared" si="75"/>
        <v>0</v>
      </c>
      <c r="O173" s="245">
        <f t="shared" si="76"/>
        <v>0</v>
      </c>
      <c r="P173" s="246" t="str">
        <f>IF(B173&gt;25%,"% error",". ")</f>
        <v>. </v>
      </c>
      <c r="U173" s="152"/>
      <c r="V173" s="4"/>
      <c r="W173" s="153"/>
      <c r="Y173" s="4"/>
    </row>
    <row r="174" spans="1:25" ht="15">
      <c r="A174" s="243" t="str">
        <f>+'1. VSEBINA_SADRŽAJ'!B31</f>
        <v>P4 -</v>
      </c>
      <c r="B174" s="46"/>
      <c r="C174" s="339"/>
      <c r="D174" s="339"/>
      <c r="E174" s="339"/>
      <c r="F174" s="339"/>
      <c r="G174" s="247">
        <f t="shared" si="68"/>
        <v>0</v>
      </c>
      <c r="H174" s="247">
        <f t="shared" si="69"/>
        <v>0</v>
      </c>
      <c r="I174" s="247">
        <f t="shared" si="70"/>
        <v>0</v>
      </c>
      <c r="J174" s="247">
        <f t="shared" si="71"/>
        <v>0</v>
      </c>
      <c r="K174" s="247">
        <f t="shared" si="72"/>
        <v>0</v>
      </c>
      <c r="L174" s="247">
        <f t="shared" si="73"/>
        <v>0</v>
      </c>
      <c r="M174" s="247">
        <f t="shared" si="74"/>
        <v>0</v>
      </c>
      <c r="N174" s="247">
        <f t="shared" si="75"/>
        <v>0</v>
      </c>
      <c r="O174" s="248">
        <f t="shared" si="76"/>
        <v>0</v>
      </c>
      <c r="P174" s="246" t="str">
        <f aca="true" t="shared" si="77" ref="P174:P182">IF(B174&gt;25%,"% error",". ")</f>
        <v>. </v>
      </c>
      <c r="U174" s="152"/>
      <c r="V174" s="4"/>
      <c r="W174" s="153"/>
      <c r="Y174" s="4"/>
    </row>
    <row r="175" spans="1:25" ht="15">
      <c r="A175" s="243" t="str">
        <f>+'1. VSEBINA_SADRŽAJ'!B32</f>
        <v>P5 -</v>
      </c>
      <c r="B175" s="46"/>
      <c r="C175" s="339"/>
      <c r="D175" s="339"/>
      <c r="E175" s="339"/>
      <c r="F175" s="339"/>
      <c r="G175" s="249">
        <f t="shared" si="68"/>
        <v>0</v>
      </c>
      <c r="H175" s="249">
        <f t="shared" si="69"/>
        <v>0</v>
      </c>
      <c r="I175" s="249">
        <f t="shared" si="70"/>
        <v>0</v>
      </c>
      <c r="J175" s="249">
        <f t="shared" si="71"/>
        <v>0</v>
      </c>
      <c r="K175" s="249">
        <f t="shared" si="72"/>
        <v>0</v>
      </c>
      <c r="L175" s="249">
        <f t="shared" si="73"/>
        <v>0</v>
      </c>
      <c r="M175" s="249">
        <f t="shared" si="74"/>
        <v>0</v>
      </c>
      <c r="N175" s="249">
        <f t="shared" si="75"/>
        <v>0</v>
      </c>
      <c r="O175" s="245">
        <f t="shared" si="76"/>
        <v>0</v>
      </c>
      <c r="P175" s="246" t="str">
        <f t="shared" si="77"/>
        <v>. </v>
      </c>
      <c r="U175" s="152"/>
      <c r="V175" s="4"/>
      <c r="W175" s="153"/>
      <c r="Y175" s="4"/>
    </row>
    <row r="176" spans="1:25" ht="15">
      <c r="A176" s="243" t="str">
        <f>+'1. VSEBINA_SADRŽAJ'!B33</f>
        <v>P6 -</v>
      </c>
      <c r="B176" s="46"/>
      <c r="C176" s="339"/>
      <c r="D176" s="339"/>
      <c r="E176" s="339"/>
      <c r="F176" s="339"/>
      <c r="G176" s="247">
        <f t="shared" si="68"/>
        <v>0</v>
      </c>
      <c r="H176" s="247">
        <f t="shared" si="69"/>
        <v>0</v>
      </c>
      <c r="I176" s="247">
        <f t="shared" si="70"/>
        <v>0</v>
      </c>
      <c r="J176" s="247">
        <f t="shared" si="71"/>
        <v>0</v>
      </c>
      <c r="K176" s="247">
        <f t="shared" si="72"/>
        <v>0</v>
      </c>
      <c r="L176" s="247">
        <f t="shared" si="73"/>
        <v>0</v>
      </c>
      <c r="M176" s="247">
        <f t="shared" si="74"/>
        <v>0</v>
      </c>
      <c r="N176" s="247">
        <f t="shared" si="75"/>
        <v>0</v>
      </c>
      <c r="O176" s="248">
        <f t="shared" si="76"/>
        <v>0</v>
      </c>
      <c r="P176" s="246" t="str">
        <f t="shared" si="77"/>
        <v>. </v>
      </c>
      <c r="U176" s="152"/>
      <c r="V176" s="4"/>
      <c r="W176" s="153"/>
      <c r="Y176" s="4"/>
    </row>
    <row r="177" spans="1:25" ht="15">
      <c r="A177" s="243" t="str">
        <f>+'1. VSEBINA_SADRŽAJ'!B34</f>
        <v>P7 - </v>
      </c>
      <c r="B177" s="46"/>
      <c r="C177" s="339"/>
      <c r="D177" s="339"/>
      <c r="E177" s="339"/>
      <c r="F177" s="339"/>
      <c r="G177" s="249">
        <f t="shared" si="68"/>
        <v>0</v>
      </c>
      <c r="H177" s="249">
        <f t="shared" si="69"/>
        <v>0</v>
      </c>
      <c r="I177" s="249">
        <f t="shared" si="70"/>
        <v>0</v>
      </c>
      <c r="J177" s="249">
        <f t="shared" si="71"/>
        <v>0</v>
      </c>
      <c r="K177" s="249">
        <f t="shared" si="72"/>
        <v>0</v>
      </c>
      <c r="L177" s="249">
        <f t="shared" si="73"/>
        <v>0</v>
      </c>
      <c r="M177" s="249">
        <f t="shared" si="74"/>
        <v>0</v>
      </c>
      <c r="N177" s="249">
        <f t="shared" si="75"/>
        <v>0</v>
      </c>
      <c r="O177" s="245">
        <f t="shared" si="76"/>
        <v>0</v>
      </c>
      <c r="P177" s="246" t="str">
        <f t="shared" si="77"/>
        <v>. </v>
      </c>
      <c r="U177" s="152"/>
      <c r="V177" s="4"/>
      <c r="W177" s="153"/>
      <c r="Y177" s="4"/>
    </row>
    <row r="178" spans="1:25" ht="15">
      <c r="A178" s="243" t="str">
        <f>+'1. VSEBINA_SADRŽAJ'!B35</f>
        <v>P8 -</v>
      </c>
      <c r="B178" s="46"/>
      <c r="C178" s="339"/>
      <c r="D178" s="339"/>
      <c r="E178" s="339"/>
      <c r="F178" s="339"/>
      <c r="G178" s="247">
        <f t="shared" si="68"/>
        <v>0</v>
      </c>
      <c r="H178" s="247">
        <f t="shared" si="69"/>
        <v>0</v>
      </c>
      <c r="I178" s="247">
        <f t="shared" si="70"/>
        <v>0</v>
      </c>
      <c r="J178" s="247">
        <f t="shared" si="71"/>
        <v>0</v>
      </c>
      <c r="K178" s="247">
        <f t="shared" si="72"/>
        <v>0</v>
      </c>
      <c r="L178" s="247">
        <f t="shared" si="73"/>
        <v>0</v>
      </c>
      <c r="M178" s="247">
        <f t="shared" si="74"/>
        <v>0</v>
      </c>
      <c r="N178" s="247">
        <f t="shared" si="75"/>
        <v>0</v>
      </c>
      <c r="O178" s="248">
        <f t="shared" si="76"/>
        <v>0</v>
      </c>
      <c r="P178" s="246" t="str">
        <f t="shared" si="77"/>
        <v>. </v>
      </c>
      <c r="U178" s="152"/>
      <c r="V178" s="4"/>
      <c r="W178" s="153"/>
      <c r="Y178" s="4"/>
    </row>
    <row r="179" spans="1:25" ht="15">
      <c r="A179" s="243" t="str">
        <f>+'1. VSEBINA_SADRŽAJ'!B36</f>
        <v>P9 -</v>
      </c>
      <c r="B179" s="46"/>
      <c r="C179" s="339"/>
      <c r="D179" s="339"/>
      <c r="E179" s="339"/>
      <c r="F179" s="339"/>
      <c r="G179" s="249">
        <f t="shared" si="68"/>
        <v>0</v>
      </c>
      <c r="H179" s="249">
        <f t="shared" si="69"/>
        <v>0</v>
      </c>
      <c r="I179" s="249">
        <f t="shared" si="70"/>
        <v>0</v>
      </c>
      <c r="J179" s="249">
        <f t="shared" si="71"/>
        <v>0</v>
      </c>
      <c r="K179" s="249">
        <f t="shared" si="72"/>
        <v>0</v>
      </c>
      <c r="L179" s="249">
        <f t="shared" si="73"/>
        <v>0</v>
      </c>
      <c r="M179" s="249">
        <f t="shared" si="74"/>
        <v>0</v>
      </c>
      <c r="N179" s="249">
        <f t="shared" si="75"/>
        <v>0</v>
      </c>
      <c r="O179" s="245">
        <f t="shared" si="76"/>
        <v>0</v>
      </c>
      <c r="P179" s="246" t="str">
        <f t="shared" si="77"/>
        <v>. </v>
      </c>
      <c r="U179" s="152"/>
      <c r="V179" s="4"/>
      <c r="W179" s="153"/>
      <c r="Y179" s="4"/>
    </row>
    <row r="180" spans="1:25" ht="15">
      <c r="A180" s="243" t="str">
        <f>+'1. VSEBINA_SADRŽAJ'!B37</f>
        <v>P10 -</v>
      </c>
      <c r="B180" s="46"/>
      <c r="C180" s="339"/>
      <c r="D180" s="339"/>
      <c r="E180" s="339"/>
      <c r="F180" s="339"/>
      <c r="G180" s="247">
        <f t="shared" si="68"/>
        <v>0</v>
      </c>
      <c r="H180" s="247">
        <f t="shared" si="69"/>
        <v>0</v>
      </c>
      <c r="I180" s="247">
        <f t="shared" si="70"/>
        <v>0</v>
      </c>
      <c r="J180" s="247">
        <f t="shared" si="71"/>
        <v>0</v>
      </c>
      <c r="K180" s="247">
        <f t="shared" si="72"/>
        <v>0</v>
      </c>
      <c r="L180" s="247">
        <f t="shared" si="73"/>
        <v>0</v>
      </c>
      <c r="M180" s="247">
        <f t="shared" si="74"/>
        <v>0</v>
      </c>
      <c r="N180" s="247">
        <f t="shared" si="75"/>
        <v>0</v>
      </c>
      <c r="O180" s="248">
        <f t="shared" si="76"/>
        <v>0</v>
      </c>
      <c r="P180" s="246" t="str">
        <f t="shared" si="77"/>
        <v>. </v>
      </c>
      <c r="U180" s="152"/>
      <c r="V180" s="4"/>
      <c r="W180" s="153"/>
      <c r="Y180" s="4"/>
    </row>
    <row r="181" spans="1:25" ht="15">
      <c r="A181" s="243" t="str">
        <f>+'1. VSEBINA_SADRŽAJ'!B38</f>
        <v>P11 - </v>
      </c>
      <c r="B181" s="46"/>
      <c r="C181" s="339"/>
      <c r="D181" s="339"/>
      <c r="E181" s="339"/>
      <c r="F181" s="339"/>
      <c r="G181" s="249">
        <f t="shared" si="68"/>
        <v>0</v>
      </c>
      <c r="H181" s="249">
        <f t="shared" si="69"/>
        <v>0</v>
      </c>
      <c r="I181" s="249">
        <f t="shared" si="70"/>
        <v>0</v>
      </c>
      <c r="J181" s="249">
        <f t="shared" si="71"/>
        <v>0</v>
      </c>
      <c r="K181" s="249">
        <f t="shared" si="72"/>
        <v>0</v>
      </c>
      <c r="L181" s="249">
        <f t="shared" si="73"/>
        <v>0</v>
      </c>
      <c r="M181" s="249">
        <f t="shared" si="74"/>
        <v>0</v>
      </c>
      <c r="N181" s="249">
        <f t="shared" si="75"/>
        <v>0</v>
      </c>
      <c r="O181" s="245">
        <f t="shared" si="76"/>
        <v>0</v>
      </c>
      <c r="P181" s="246" t="str">
        <f t="shared" si="77"/>
        <v>. </v>
      </c>
      <c r="U181" s="152"/>
      <c r="V181" s="4"/>
      <c r="W181" s="153"/>
      <c r="Y181" s="4"/>
    </row>
    <row r="182" spans="1:25" ht="15">
      <c r="A182" s="243" t="str">
        <f>+'1. VSEBINA_SADRŽAJ'!B39</f>
        <v>P12 -</v>
      </c>
      <c r="B182" s="46"/>
      <c r="C182" s="339"/>
      <c r="D182" s="339"/>
      <c r="E182" s="339"/>
      <c r="F182" s="339"/>
      <c r="G182" s="247">
        <f t="shared" si="68"/>
        <v>0</v>
      </c>
      <c r="H182" s="247">
        <f t="shared" si="69"/>
        <v>0</v>
      </c>
      <c r="I182" s="247">
        <f t="shared" si="70"/>
        <v>0</v>
      </c>
      <c r="J182" s="247">
        <f t="shared" si="71"/>
        <v>0</v>
      </c>
      <c r="K182" s="247">
        <f t="shared" si="72"/>
        <v>0</v>
      </c>
      <c r="L182" s="247">
        <f t="shared" si="73"/>
        <v>0</v>
      </c>
      <c r="M182" s="247">
        <f t="shared" si="74"/>
        <v>0</v>
      </c>
      <c r="N182" s="247">
        <f t="shared" si="75"/>
        <v>0</v>
      </c>
      <c r="O182" s="248">
        <f t="shared" si="76"/>
        <v>0</v>
      </c>
      <c r="P182" s="246" t="str">
        <f t="shared" si="77"/>
        <v>. </v>
      </c>
      <c r="U182" s="152"/>
      <c r="V182" s="4"/>
      <c r="W182" s="153"/>
      <c r="Y182" s="4"/>
    </row>
    <row r="183" spans="1:25" ht="15">
      <c r="A183" s="250" t="s">
        <v>16</v>
      </c>
      <c r="B183" s="251"/>
      <c r="C183" s="340"/>
      <c r="D183" s="340"/>
      <c r="E183" s="340"/>
      <c r="F183" s="340"/>
      <c r="G183" s="252">
        <f>SUM(G171:G176)</f>
        <v>0</v>
      </c>
      <c r="H183" s="252">
        <f aca="true" t="shared" si="78" ref="H183:N183">SUM(H171:H176)</f>
        <v>0</v>
      </c>
      <c r="I183" s="252">
        <f t="shared" si="78"/>
        <v>0</v>
      </c>
      <c r="J183" s="252">
        <f t="shared" si="78"/>
        <v>0</v>
      </c>
      <c r="K183" s="252">
        <f t="shared" si="78"/>
        <v>0</v>
      </c>
      <c r="L183" s="252">
        <f t="shared" si="78"/>
        <v>0</v>
      </c>
      <c r="M183" s="252">
        <f t="shared" si="78"/>
        <v>0</v>
      </c>
      <c r="N183" s="252">
        <f t="shared" si="78"/>
        <v>0</v>
      </c>
      <c r="O183" s="252">
        <f>SUM(O171:O176)</f>
        <v>0</v>
      </c>
      <c r="P183" s="246" t="str">
        <f>IF(B183&gt;7%,"% error",". ")</f>
        <v>. </v>
      </c>
      <c r="U183" s="152"/>
      <c r="V183" s="4"/>
      <c r="W183" s="153"/>
      <c r="Y183" s="4"/>
    </row>
    <row r="184" spans="1:12" ht="14.2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</row>
    <row r="195" ht="15" hidden="1">
      <c r="A195" s="253" t="s">
        <v>64</v>
      </c>
    </row>
    <row r="196" ht="14.25" hidden="1">
      <c r="A196" s="4" t="s">
        <v>95</v>
      </c>
    </row>
    <row r="407" ht="14.25" hidden="1"/>
    <row r="408" ht="14.25" hidden="1"/>
    <row r="409" ht="15" hidden="1">
      <c r="A409" s="254" t="s">
        <v>74</v>
      </c>
    </row>
    <row r="410" ht="14.25" hidden="1">
      <c r="A410" s="4" t="s">
        <v>224</v>
      </c>
    </row>
    <row r="411" ht="14.25" hidden="1">
      <c r="A411" s="4" t="s">
        <v>225</v>
      </c>
    </row>
    <row r="412" ht="14.25" hidden="1">
      <c r="A412" s="4" t="s">
        <v>226</v>
      </c>
    </row>
  </sheetData>
  <sheetProtection password="8499" sheet="1" objects="1" scenarios="1" formatCells="0" formatColumns="0" formatRows="0"/>
  <mergeCells count="101">
    <mergeCell ref="A168:B168"/>
    <mergeCell ref="U60:U61"/>
    <mergeCell ref="C60:D61"/>
    <mergeCell ref="C62:D62"/>
    <mergeCell ref="E60:F60"/>
    <mergeCell ref="K60:L60"/>
    <mergeCell ref="O60:P60"/>
    <mergeCell ref="Q60:R60"/>
    <mergeCell ref="S60:T60"/>
    <mergeCell ref="M60:N60"/>
    <mergeCell ref="G60:H60"/>
    <mergeCell ref="U17:U18"/>
    <mergeCell ref="E17:F17"/>
    <mergeCell ref="G17:H17"/>
    <mergeCell ref="I17:J17"/>
    <mergeCell ref="M17:N17"/>
    <mergeCell ref="Q17:R17"/>
    <mergeCell ref="K17:L17"/>
    <mergeCell ref="O17:P17"/>
    <mergeCell ref="S17:T17"/>
    <mergeCell ref="C17:C18"/>
    <mergeCell ref="A164:D164"/>
    <mergeCell ref="A165:D165"/>
    <mergeCell ref="A19:A22"/>
    <mergeCell ref="A23:A25"/>
    <mergeCell ref="A50:A52"/>
    <mergeCell ref="A53:A55"/>
    <mergeCell ref="C64:D64"/>
    <mergeCell ref="A110:D110"/>
    <mergeCell ref="A7:L7"/>
    <mergeCell ref="C70:D70"/>
    <mergeCell ref="A58:D58"/>
    <mergeCell ref="A13:F13"/>
    <mergeCell ref="A17:A18"/>
    <mergeCell ref="A14:D14"/>
    <mergeCell ref="A32:A34"/>
    <mergeCell ref="A35:A37"/>
    <mergeCell ref="B17:B18"/>
    <mergeCell ref="A65:B65"/>
    <mergeCell ref="A114:D114"/>
    <mergeCell ref="B9:E9"/>
    <mergeCell ref="B10:E10"/>
    <mergeCell ref="C72:D72"/>
    <mergeCell ref="A67:B67"/>
    <mergeCell ref="A72:B72"/>
    <mergeCell ref="A26:A28"/>
    <mergeCell ref="A29:A31"/>
    <mergeCell ref="A66:B66"/>
    <mergeCell ref="A63:B63"/>
    <mergeCell ref="A162:M162"/>
    <mergeCell ref="A69:B69"/>
    <mergeCell ref="C69:D69"/>
    <mergeCell ref="A70:B70"/>
    <mergeCell ref="A71:B71"/>
    <mergeCell ref="C71:D71"/>
    <mergeCell ref="C73:D73"/>
    <mergeCell ref="A74:B74"/>
    <mergeCell ref="A149:C149"/>
    <mergeCell ref="A73:B73"/>
    <mergeCell ref="C67:D67"/>
    <mergeCell ref="C74:D74"/>
    <mergeCell ref="A129:D129"/>
    <mergeCell ref="A106:M106"/>
    <mergeCell ref="A77:D77"/>
    <mergeCell ref="A109:D109"/>
    <mergeCell ref="A68:B68"/>
    <mergeCell ref="A76:M76"/>
    <mergeCell ref="A107:M107"/>
    <mergeCell ref="A127:M127"/>
    <mergeCell ref="A15:D15"/>
    <mergeCell ref="V60:V61"/>
    <mergeCell ref="C65:D65"/>
    <mergeCell ref="I60:J60"/>
    <mergeCell ref="A38:A40"/>
    <mergeCell ref="A41:A43"/>
    <mergeCell ref="A44:A46"/>
    <mergeCell ref="A47:A49"/>
    <mergeCell ref="A64:B64"/>
    <mergeCell ref="D17:D18"/>
    <mergeCell ref="A60:B61"/>
    <mergeCell ref="A62:B62"/>
    <mergeCell ref="C170:F170"/>
    <mergeCell ref="C171:F171"/>
    <mergeCell ref="C63:D63"/>
    <mergeCell ref="C68:D68"/>
    <mergeCell ref="A146:M146"/>
    <mergeCell ref="A148:D148"/>
    <mergeCell ref="A133:D133"/>
    <mergeCell ref="C66:D66"/>
    <mergeCell ref="C172:F172"/>
    <mergeCell ref="C173:F173"/>
    <mergeCell ref="C174:F174"/>
    <mergeCell ref="C175:F175"/>
    <mergeCell ref="C176:F176"/>
    <mergeCell ref="C177:F177"/>
    <mergeCell ref="C182:F182"/>
    <mergeCell ref="C183:F183"/>
    <mergeCell ref="C178:F178"/>
    <mergeCell ref="C179:F179"/>
    <mergeCell ref="C180:F180"/>
    <mergeCell ref="C181:F181"/>
  </mergeCells>
  <dataValidations count="4">
    <dataValidation type="list" allowBlank="1" showInputMessage="1" showErrorMessage="1" sqref="C19:C55">
      <formula1>$A$410:$A$412</formula1>
    </dataValidation>
    <dataValidation type="list" allowBlank="1" showInputMessage="1" showErrorMessage="1" sqref="B83:B104 B116:B125 D135:D144 D151:D160">
      <formula1>$A$62:$A$73</formula1>
    </dataValidation>
    <dataValidation type="list" allowBlank="1" showInputMessage="1" showErrorMessage="1" sqref="C83:C104 E151 C116:C125 E135:E144">
      <formula1>$N$83:$N$84</formula1>
    </dataValidation>
    <dataValidation type="list" allowBlank="1" showInputMessage="1" showErrorMessage="1" sqref="E152:E160">
      <formula1>$A$195:$A$196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37" r:id="rId3"/>
  <headerFooter alignWithMargins="0">
    <oddFooter>&amp;LSI-HR 2007-2013&amp;C&amp;P</oddFooter>
  </headerFooter>
  <rowBreaks count="3" manualBreakCount="3">
    <brk id="57" max="22" man="1"/>
    <brk id="108" max="22" man="1"/>
    <brk id="163" max="22" man="1"/>
  </rowBreaks>
  <legacyDrawing r:id="rId2"/>
  <oleObjects>
    <oleObject progId="Word.Picture.8" shapeId="72026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R271"/>
  <sheetViews>
    <sheetView zoomScaleSheetLayoutView="50" zoomScalePageLayoutView="0" workbookViewId="0" topLeftCell="A28">
      <selection activeCell="B47" sqref="B47"/>
    </sheetView>
  </sheetViews>
  <sheetFormatPr defaultColWidth="9.140625" defaultRowHeight="15"/>
  <cols>
    <col min="1" max="1" width="36.28125" style="76" customWidth="1"/>
    <col min="2" max="2" width="14.00390625" style="76" customWidth="1"/>
    <col min="3" max="3" width="12.7109375" style="76" customWidth="1"/>
    <col min="4" max="4" width="16.421875" style="76" customWidth="1"/>
    <col min="5" max="9" width="12.7109375" style="76" customWidth="1"/>
    <col min="10" max="10" width="13.57421875" style="76" customWidth="1"/>
    <col min="11" max="20" width="9.140625" style="77" customWidth="1"/>
    <col min="21" max="44" width="9.140625" style="72" customWidth="1"/>
    <col min="45" max="16384" width="9.140625" style="77" customWidth="1"/>
  </cols>
  <sheetData>
    <row r="1" spans="21:44" s="4" customFormat="1" ht="14.25"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</row>
    <row r="2" spans="21:44" s="4" customFormat="1" ht="14.25"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</row>
    <row r="3" spans="21:44" s="4" customFormat="1" ht="14.25"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</row>
    <row r="4" spans="21:44" s="4" customFormat="1" ht="14.25"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</row>
    <row r="5" spans="1:44" s="4" customFormat="1" ht="14.25">
      <c r="A5" s="68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</row>
    <row r="6" spans="21:44" s="4" customFormat="1" ht="10.5" customHeight="1"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</row>
    <row r="7" spans="1:44" s="4" customFormat="1" ht="47.25" customHeight="1">
      <c r="A7" s="326" t="s">
        <v>18</v>
      </c>
      <c r="B7" s="440"/>
      <c r="C7" s="440"/>
      <c r="D7" s="440"/>
      <c r="E7" s="440"/>
      <c r="F7" s="441"/>
      <c r="G7" s="441"/>
      <c r="H7" s="441"/>
      <c r="I7" s="441"/>
      <c r="J7" s="441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</row>
    <row r="8" spans="1:44" s="4" customFormat="1" ht="14.25">
      <c r="A8" s="69"/>
      <c r="B8" s="69"/>
      <c r="C8" s="69"/>
      <c r="D8" s="69"/>
      <c r="E8" s="69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s="4" customFormat="1" ht="15">
      <c r="A9" s="70" t="s">
        <v>25</v>
      </c>
      <c r="B9" s="445">
        <f>'1. VSEBINA_SADRŽAJ'!B9</f>
        <v>0</v>
      </c>
      <c r="C9" s="446"/>
      <c r="D9" s="446"/>
      <c r="E9" s="447"/>
      <c r="F9" s="71"/>
      <c r="G9" s="72"/>
      <c r="H9" s="72"/>
      <c r="I9" s="72"/>
      <c r="J9" s="7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</row>
    <row r="10" spans="1:44" s="4" customFormat="1" ht="15">
      <c r="A10" s="70" t="s">
        <v>182</v>
      </c>
      <c r="B10" s="445">
        <f>'1. VSEBINA_SADRŽAJ'!B10</f>
        <v>0</v>
      </c>
      <c r="C10" s="446"/>
      <c r="D10" s="446"/>
      <c r="E10" s="447"/>
      <c r="F10" s="71"/>
      <c r="G10" s="72"/>
      <c r="H10" s="72"/>
      <c r="I10" s="72"/>
      <c r="J10" s="7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s="4" customFormat="1" ht="15">
      <c r="A11" s="73"/>
      <c r="B11" s="74"/>
      <c r="C11" s="74"/>
      <c r="D11" s="74"/>
      <c r="E11" s="74"/>
      <c r="F11" s="72"/>
      <c r="G11" s="72"/>
      <c r="H11" s="72"/>
      <c r="I11" s="72"/>
      <c r="J11" s="7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</row>
    <row r="12" spans="1:9" ht="23.25" customHeight="1">
      <c r="A12" s="414" t="s">
        <v>195</v>
      </c>
      <c r="B12" s="414"/>
      <c r="C12" s="414"/>
      <c r="D12" s="414"/>
      <c r="E12" s="414"/>
      <c r="F12" s="75"/>
      <c r="G12" s="75"/>
      <c r="H12" s="75"/>
      <c r="I12" s="75"/>
    </row>
    <row r="13" spans="1:44" s="83" customFormat="1" ht="15">
      <c r="A13" s="78"/>
      <c r="B13" s="79"/>
      <c r="C13" s="79"/>
      <c r="D13" s="79"/>
      <c r="E13" s="79"/>
      <c r="F13" s="79"/>
      <c r="G13" s="80"/>
      <c r="H13" s="81"/>
      <c r="I13" s="82"/>
      <c r="J13" s="82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spans="1:44" s="83" customFormat="1" ht="22.5" customHeight="1">
      <c r="A14" s="442" t="s">
        <v>183</v>
      </c>
      <c r="B14" s="443"/>
      <c r="C14" s="444"/>
      <c r="D14" s="444"/>
      <c r="E14" s="444"/>
      <c r="F14" s="79"/>
      <c r="G14" s="80"/>
      <c r="H14" s="81"/>
      <c r="I14" s="82"/>
      <c r="J14" s="82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</row>
    <row r="15" spans="1:44" s="83" customFormat="1" ht="15">
      <c r="A15" s="84"/>
      <c r="B15" s="79"/>
      <c r="C15" s="79"/>
      <c r="D15" s="79"/>
      <c r="E15" s="79"/>
      <c r="F15" s="79"/>
      <c r="G15" s="85"/>
      <c r="H15" s="81"/>
      <c r="I15" s="82"/>
      <c r="J15" s="81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</row>
    <row r="16" spans="1:8" ht="21" customHeight="1">
      <c r="A16" s="406" t="str">
        <f>'1. VSEBINA_SADRŽAJ'!A28</f>
        <v>LP - Partner 1 - </v>
      </c>
      <c r="B16" s="406"/>
      <c r="C16" s="406"/>
      <c r="D16" s="406"/>
      <c r="E16" s="406"/>
      <c r="G16" s="80"/>
      <c r="H16" s="86"/>
    </row>
    <row r="17" spans="1:8" ht="15">
      <c r="A17" s="87" t="s">
        <v>178</v>
      </c>
      <c r="B17" s="87">
        <f>'1. VSEBINA_SADRŽAJ'!E28</f>
        <v>0</v>
      </c>
      <c r="G17" s="80"/>
      <c r="H17" s="86"/>
    </row>
    <row r="18" spans="7:10" ht="15.75" thickBot="1">
      <c r="G18" s="88"/>
      <c r="H18" s="88"/>
      <c r="J18" s="88"/>
    </row>
    <row r="19" spans="1:10" ht="59.25">
      <c r="A19" s="89" t="s">
        <v>184</v>
      </c>
      <c r="B19" s="90" t="s">
        <v>185</v>
      </c>
      <c r="C19" s="145" t="s">
        <v>63</v>
      </c>
      <c r="D19" s="402" t="s">
        <v>186</v>
      </c>
      <c r="E19" s="402"/>
      <c r="F19" s="402"/>
      <c r="G19" s="402"/>
      <c r="H19" s="402"/>
      <c r="I19" s="402"/>
      <c r="J19" s="402"/>
    </row>
    <row r="20" spans="1:10" ht="16.5" customHeight="1">
      <c r="A20" s="91" t="s">
        <v>188</v>
      </c>
      <c r="B20" s="92">
        <f>'2. PODROBNI DEL_ DETAJLNI DIO'!$Y$22+'2. PODROBNI DEL_ DETAJLNI DIO'!$U$62</f>
        <v>0</v>
      </c>
      <c r="C20" s="102" t="e">
        <f>B20/$B$24</f>
        <v>#DIV/0!</v>
      </c>
      <c r="D20" s="401"/>
      <c r="E20" s="401"/>
      <c r="F20" s="401"/>
      <c r="G20" s="401"/>
      <c r="H20" s="401"/>
      <c r="I20" s="401"/>
      <c r="J20" s="401"/>
    </row>
    <row r="21" spans="1:10" ht="29.25">
      <c r="A21" s="91" t="s">
        <v>189</v>
      </c>
      <c r="B21" s="92">
        <f>'2. PODROBNI DEL_ DETAJLNI DIO'!$AL$83</f>
        <v>0</v>
      </c>
      <c r="C21" s="102" t="e">
        <f>B21/$B$24</f>
        <v>#DIV/0!</v>
      </c>
      <c r="D21" s="401"/>
      <c r="E21" s="401"/>
      <c r="F21" s="401"/>
      <c r="G21" s="401"/>
      <c r="H21" s="401"/>
      <c r="I21" s="401"/>
      <c r="J21" s="401"/>
    </row>
    <row r="22" spans="1:10" ht="15">
      <c r="A22" s="91" t="s">
        <v>190</v>
      </c>
      <c r="B22" s="92">
        <f>'2. PODROBNI DEL_ DETAJLNI DIO'!$AL$116+'2. PODROBNI DEL_ DETAJLNI DIO'!$AL$135</f>
        <v>0</v>
      </c>
      <c r="C22" s="102" t="e">
        <f>B22/$B$24</f>
        <v>#DIV/0!</v>
      </c>
      <c r="D22" s="401"/>
      <c r="E22" s="401"/>
      <c r="F22" s="401"/>
      <c r="G22" s="401"/>
      <c r="H22" s="401"/>
      <c r="I22" s="401"/>
      <c r="J22" s="401"/>
    </row>
    <row r="23" spans="1:10" ht="29.25">
      <c r="A23" s="91" t="s">
        <v>191</v>
      </c>
      <c r="B23" s="92">
        <f>'2. PODROBNI DEL_ DETAJLNI DIO'!$O$171</f>
        <v>0</v>
      </c>
      <c r="C23" s="102" t="e">
        <f>B23/$B$24</f>
        <v>#DIV/0!</v>
      </c>
      <c r="D23" s="401"/>
      <c r="E23" s="401"/>
      <c r="F23" s="401"/>
      <c r="G23" s="401"/>
      <c r="H23" s="401"/>
      <c r="I23" s="401"/>
      <c r="J23" s="401"/>
    </row>
    <row r="24" spans="1:10" ht="15">
      <c r="A24" s="94" t="s">
        <v>156</v>
      </c>
      <c r="B24" s="95">
        <f>SUM(B20:B23)</f>
        <v>0</v>
      </c>
      <c r="C24" s="102" t="e">
        <f>B24/$B$24</f>
        <v>#DIV/0!</v>
      </c>
      <c r="D24" s="401"/>
      <c r="E24" s="401"/>
      <c r="F24" s="401"/>
      <c r="G24" s="401"/>
      <c r="H24" s="401"/>
      <c r="I24" s="401"/>
      <c r="J24" s="401"/>
    </row>
    <row r="25" spans="1:10" ht="18" customHeight="1">
      <c r="A25" s="438" t="s">
        <v>192</v>
      </c>
      <c r="B25" s="439"/>
      <c r="C25" s="439"/>
      <c r="D25" s="439"/>
      <c r="E25" s="439"/>
      <c r="F25" s="439"/>
      <c r="G25" s="439"/>
      <c r="H25" s="439"/>
      <c r="I25" s="439"/>
      <c r="J25" s="439"/>
    </row>
    <row r="26" spans="1:25" ht="30">
      <c r="A26" s="286" t="s">
        <v>196</v>
      </c>
      <c r="B26" s="141"/>
      <c r="D26" s="2"/>
      <c r="E26" s="2"/>
      <c r="F26" s="2"/>
      <c r="G26" s="3"/>
      <c r="H26" s="3"/>
      <c r="I26" s="8"/>
      <c r="J26" s="8"/>
      <c r="K26" s="1"/>
      <c r="L26" s="1"/>
      <c r="M26" s="1"/>
      <c r="N26" s="1"/>
      <c r="O26" s="1"/>
      <c r="P26" s="1"/>
      <c r="Q26" s="1"/>
      <c r="V26" s="413"/>
      <c r="W26" s="413"/>
      <c r="X26" s="413"/>
      <c r="Y26" s="413"/>
    </row>
    <row r="27" spans="1:25" ht="30">
      <c r="A27" s="287" t="s">
        <v>197</v>
      </c>
      <c r="B27" s="141"/>
      <c r="D27" s="2"/>
      <c r="E27" s="2"/>
      <c r="F27" s="2"/>
      <c r="G27" s="3"/>
      <c r="H27" s="3"/>
      <c r="I27" s="8"/>
      <c r="J27" s="8"/>
      <c r="K27" s="1"/>
      <c r="L27" s="1"/>
      <c r="M27" s="1"/>
      <c r="N27" s="1"/>
      <c r="O27" s="1"/>
      <c r="P27" s="1"/>
      <c r="Q27" s="1"/>
      <c r="V27" s="10"/>
      <c r="W27" s="10"/>
      <c r="X27" s="10"/>
      <c r="Y27" s="10"/>
    </row>
    <row r="28" spans="1:44" s="83" customFormat="1" ht="15">
      <c r="A28" s="96"/>
      <c r="B28" s="79"/>
      <c r="C28" s="79"/>
      <c r="D28" s="79"/>
      <c r="E28" s="79"/>
      <c r="F28" s="79"/>
      <c r="G28" s="82"/>
      <c r="H28" s="82"/>
      <c r="I28" s="82"/>
      <c r="J28" s="82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1:5" ht="15">
      <c r="A29" s="406" t="str">
        <f>'1. VSEBINA_SADRŽAJ'!A29</f>
        <v>Partner 2 -</v>
      </c>
      <c r="B29" s="406"/>
      <c r="C29" s="406"/>
      <c r="D29" s="406"/>
      <c r="E29" s="406"/>
    </row>
    <row r="30" spans="1:8" ht="15">
      <c r="A30" s="87" t="s">
        <v>178</v>
      </c>
      <c r="B30" s="87">
        <f>'1. VSEBINA_SADRŽAJ'!E29</f>
        <v>0</v>
      </c>
      <c r="G30" s="80"/>
      <c r="H30" s="86"/>
    </row>
    <row r="31" spans="7:10" ht="15.75" thickBot="1">
      <c r="G31" s="88"/>
      <c r="H31" s="88"/>
      <c r="J31" s="88"/>
    </row>
    <row r="32" spans="1:10" ht="59.25">
      <c r="A32" s="89" t="s">
        <v>184</v>
      </c>
      <c r="B32" s="90" t="s">
        <v>185</v>
      </c>
      <c r="C32" s="145" t="s">
        <v>63</v>
      </c>
      <c r="D32" s="402" t="s">
        <v>186</v>
      </c>
      <c r="E32" s="402"/>
      <c r="F32" s="402"/>
      <c r="G32" s="402"/>
      <c r="H32" s="402"/>
      <c r="I32" s="402"/>
      <c r="J32" s="402"/>
    </row>
    <row r="33" spans="1:10" ht="15">
      <c r="A33" s="91" t="s">
        <v>188</v>
      </c>
      <c r="B33" s="92">
        <f>'2. PODROBNI DEL_ DETAJLNI DIO'!$Y$25+'2. PODROBNI DEL_ DETAJLNI DIO'!$U$63</f>
        <v>0</v>
      </c>
      <c r="C33" s="102" t="e">
        <f>B33/$B$37</f>
        <v>#DIV/0!</v>
      </c>
      <c r="D33" s="401"/>
      <c r="E33" s="401"/>
      <c r="F33" s="401"/>
      <c r="G33" s="401"/>
      <c r="H33" s="401"/>
      <c r="I33" s="401"/>
      <c r="J33" s="401"/>
    </row>
    <row r="34" spans="1:10" ht="29.25">
      <c r="A34" s="91" t="s">
        <v>189</v>
      </c>
      <c r="B34" s="92">
        <f>'2. PODROBNI DEL_ DETAJLNI DIO'!$AL$84</f>
        <v>0</v>
      </c>
      <c r="C34" s="102" t="e">
        <f>B34/$B$37</f>
        <v>#DIV/0!</v>
      </c>
      <c r="D34" s="401"/>
      <c r="E34" s="401"/>
      <c r="F34" s="401"/>
      <c r="G34" s="401"/>
      <c r="H34" s="401"/>
      <c r="I34" s="401"/>
      <c r="J34" s="401"/>
    </row>
    <row r="35" spans="1:10" ht="15">
      <c r="A35" s="91" t="s">
        <v>190</v>
      </c>
      <c r="B35" s="92">
        <f>'2. PODROBNI DEL_ DETAJLNI DIO'!$AL$117+'2. PODROBNI DEL_ DETAJLNI DIO'!$AL$136</f>
        <v>0</v>
      </c>
      <c r="C35" s="102" t="e">
        <f>B35/$B$37</f>
        <v>#DIV/0!</v>
      </c>
      <c r="D35" s="401"/>
      <c r="E35" s="401"/>
      <c r="F35" s="401"/>
      <c r="G35" s="401"/>
      <c r="H35" s="401"/>
      <c r="I35" s="401"/>
      <c r="J35" s="401"/>
    </row>
    <row r="36" spans="1:10" ht="29.25">
      <c r="A36" s="91" t="s">
        <v>191</v>
      </c>
      <c r="B36" s="92">
        <f>'2. PODROBNI DEL_ DETAJLNI DIO'!$O$172</f>
        <v>0</v>
      </c>
      <c r="C36" s="102" t="e">
        <f>B36/$B$37</f>
        <v>#DIV/0!</v>
      </c>
      <c r="D36" s="401"/>
      <c r="E36" s="401"/>
      <c r="F36" s="401"/>
      <c r="G36" s="401"/>
      <c r="H36" s="401"/>
      <c r="I36" s="401"/>
      <c r="J36" s="401"/>
    </row>
    <row r="37" spans="1:10" ht="15">
      <c r="A37" s="94" t="s">
        <v>194</v>
      </c>
      <c r="B37" s="95">
        <f>SUM(B33:B36)</f>
        <v>0</v>
      </c>
      <c r="C37" s="102" t="e">
        <f>B37/$B$37</f>
        <v>#DIV/0!</v>
      </c>
      <c r="D37" s="401"/>
      <c r="E37" s="401"/>
      <c r="F37" s="401"/>
      <c r="G37" s="401"/>
      <c r="H37" s="401"/>
      <c r="I37" s="401"/>
      <c r="J37" s="401"/>
    </row>
    <row r="38" spans="1:10" ht="18.75" customHeight="1">
      <c r="A38" s="438" t="s">
        <v>192</v>
      </c>
      <c r="B38" s="439"/>
      <c r="C38" s="439"/>
      <c r="D38" s="439"/>
      <c r="E38" s="439"/>
      <c r="F38" s="439"/>
      <c r="G38" s="439"/>
      <c r="H38" s="439"/>
      <c r="I38" s="439"/>
      <c r="J38" s="439"/>
    </row>
    <row r="39" spans="1:25" ht="30">
      <c r="A39" s="286" t="s">
        <v>196</v>
      </c>
      <c r="B39" s="141"/>
      <c r="D39" s="2"/>
      <c r="E39" s="2"/>
      <c r="F39" s="2"/>
      <c r="G39" s="3"/>
      <c r="H39" s="3"/>
      <c r="I39" s="8"/>
      <c r="J39" s="8"/>
      <c r="K39" s="1"/>
      <c r="L39" s="1"/>
      <c r="M39" s="1"/>
      <c r="N39" s="1"/>
      <c r="O39" s="1"/>
      <c r="P39" s="1"/>
      <c r="Q39" s="1"/>
      <c r="V39" s="413"/>
      <c r="W39" s="413"/>
      <c r="X39" s="413"/>
      <c r="Y39" s="413"/>
    </row>
    <row r="40" spans="1:25" ht="30">
      <c r="A40" s="287" t="s">
        <v>197</v>
      </c>
      <c r="B40" s="141"/>
      <c r="D40" s="2"/>
      <c r="E40" s="2"/>
      <c r="F40" s="2"/>
      <c r="G40" s="3"/>
      <c r="H40" s="3"/>
      <c r="I40" s="8"/>
      <c r="J40" s="8"/>
      <c r="K40" s="1"/>
      <c r="L40" s="1"/>
      <c r="M40" s="1"/>
      <c r="N40" s="1"/>
      <c r="O40" s="1"/>
      <c r="P40" s="1"/>
      <c r="Q40" s="1"/>
      <c r="V40" s="10"/>
      <c r="W40" s="10"/>
      <c r="X40" s="10"/>
      <c r="Y40" s="10"/>
    </row>
    <row r="41" spans="1:44" s="83" customFormat="1" ht="15">
      <c r="A41" s="96"/>
      <c r="B41" s="79"/>
      <c r="C41" s="79"/>
      <c r="D41" s="79"/>
      <c r="E41" s="79"/>
      <c r="F41" s="82"/>
      <c r="G41" s="82"/>
      <c r="H41" s="82"/>
      <c r="I41" s="82"/>
      <c r="J41" s="82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5" ht="15">
      <c r="A42" s="406" t="str">
        <f>'1. VSEBINA_SADRŽAJ'!A30</f>
        <v>Partner 3 -</v>
      </c>
      <c r="B42" s="406"/>
      <c r="C42" s="406"/>
      <c r="D42" s="406"/>
      <c r="E42" s="406"/>
    </row>
    <row r="43" spans="1:8" ht="15">
      <c r="A43" s="87" t="s">
        <v>178</v>
      </c>
      <c r="B43" s="87">
        <f>'1. VSEBINA_SADRŽAJ'!E30</f>
        <v>0</v>
      </c>
      <c r="G43" s="80"/>
      <c r="H43" s="86"/>
    </row>
    <row r="44" spans="7:10" ht="15.75" thickBot="1">
      <c r="G44" s="88"/>
      <c r="H44" s="88"/>
      <c r="J44" s="88"/>
    </row>
    <row r="45" spans="1:10" ht="59.25">
      <c r="A45" s="89" t="s">
        <v>184</v>
      </c>
      <c r="B45" s="90" t="s">
        <v>185</v>
      </c>
      <c r="C45" s="146" t="s">
        <v>63</v>
      </c>
      <c r="D45" s="402" t="s">
        <v>187</v>
      </c>
      <c r="E45" s="402"/>
      <c r="F45" s="402"/>
      <c r="G45" s="402"/>
      <c r="H45" s="402"/>
      <c r="I45" s="402"/>
      <c r="J45" s="402"/>
    </row>
    <row r="46" spans="1:10" ht="15">
      <c r="A46" s="91" t="s">
        <v>188</v>
      </c>
      <c r="B46" s="92">
        <f>'2. PODROBNI DEL_ DETAJLNI DIO'!$Y$28+'2. PODROBNI DEL_ DETAJLNI DIO'!$U$64</f>
        <v>0</v>
      </c>
      <c r="C46" s="93" t="e">
        <f>B46/$B$50</f>
        <v>#DIV/0!</v>
      </c>
      <c r="D46" s="401"/>
      <c r="E46" s="401"/>
      <c r="F46" s="401"/>
      <c r="G46" s="401"/>
      <c r="H46" s="401"/>
      <c r="I46" s="401"/>
      <c r="J46" s="401"/>
    </row>
    <row r="47" spans="1:10" ht="29.25">
      <c r="A47" s="91" t="s">
        <v>189</v>
      </c>
      <c r="B47" s="92">
        <f>'2. PODROBNI DEL_ DETAJLNI DIO'!$AL$85</f>
        <v>0</v>
      </c>
      <c r="C47" s="93" t="e">
        <f>B47/$B$50</f>
        <v>#DIV/0!</v>
      </c>
      <c r="D47" s="401"/>
      <c r="E47" s="401"/>
      <c r="F47" s="401"/>
      <c r="G47" s="401"/>
      <c r="H47" s="401"/>
      <c r="I47" s="401"/>
      <c r="J47" s="401"/>
    </row>
    <row r="48" spans="1:10" ht="15">
      <c r="A48" s="91" t="s">
        <v>190</v>
      </c>
      <c r="B48" s="92">
        <f>'2. PODROBNI DEL_ DETAJLNI DIO'!$AL$118+'2. PODROBNI DEL_ DETAJLNI DIO'!$AL$137</f>
        <v>0</v>
      </c>
      <c r="C48" s="93" t="e">
        <f>B48/$B$50</f>
        <v>#DIV/0!</v>
      </c>
      <c r="D48" s="401"/>
      <c r="E48" s="401"/>
      <c r="F48" s="401"/>
      <c r="G48" s="401"/>
      <c r="H48" s="401"/>
      <c r="I48" s="401"/>
      <c r="J48" s="401"/>
    </row>
    <row r="49" spans="1:10" ht="29.25">
      <c r="A49" s="91" t="s">
        <v>191</v>
      </c>
      <c r="B49" s="92">
        <f>'2. PODROBNI DEL_ DETAJLNI DIO'!$O$173</f>
        <v>0</v>
      </c>
      <c r="C49" s="93" t="e">
        <f>B49/$B$50</f>
        <v>#DIV/0!</v>
      </c>
      <c r="D49" s="401"/>
      <c r="E49" s="401"/>
      <c r="F49" s="401"/>
      <c r="G49" s="401"/>
      <c r="H49" s="401"/>
      <c r="I49" s="401"/>
      <c r="J49" s="401"/>
    </row>
    <row r="50" spans="1:10" ht="15">
      <c r="A50" s="94" t="s">
        <v>156</v>
      </c>
      <c r="B50" s="95">
        <f>SUM(B46:B49)</f>
        <v>0</v>
      </c>
      <c r="C50" s="93" t="e">
        <f>B50/$B$50</f>
        <v>#DIV/0!</v>
      </c>
      <c r="D50" s="401"/>
      <c r="E50" s="401"/>
      <c r="F50" s="401"/>
      <c r="G50" s="401"/>
      <c r="H50" s="401"/>
      <c r="I50" s="401"/>
      <c r="J50" s="401"/>
    </row>
    <row r="51" spans="1:10" ht="16.5" customHeight="1">
      <c r="A51" s="438" t="s">
        <v>192</v>
      </c>
      <c r="B51" s="448"/>
      <c r="C51" s="448"/>
      <c r="D51" s="448"/>
      <c r="E51" s="448"/>
      <c r="F51" s="439"/>
      <c r="G51" s="439"/>
      <c r="H51" s="439"/>
      <c r="I51" s="439"/>
      <c r="J51" s="439"/>
    </row>
    <row r="52" spans="1:25" ht="30">
      <c r="A52" s="286" t="s">
        <v>196</v>
      </c>
      <c r="B52" s="141"/>
      <c r="D52" s="2"/>
      <c r="E52" s="2"/>
      <c r="F52" s="2"/>
      <c r="G52" s="3"/>
      <c r="H52" s="3"/>
      <c r="I52" s="8"/>
      <c r="J52" s="8"/>
      <c r="K52" s="1"/>
      <c r="L52" s="1"/>
      <c r="M52" s="1"/>
      <c r="N52" s="1"/>
      <c r="O52" s="1"/>
      <c r="P52" s="1"/>
      <c r="Q52" s="1"/>
      <c r="V52" s="413"/>
      <c r="W52" s="413"/>
      <c r="X52" s="413"/>
      <c r="Y52" s="413"/>
    </row>
    <row r="53" spans="1:25" ht="30">
      <c r="A53" s="287" t="s">
        <v>197</v>
      </c>
      <c r="B53" s="141"/>
      <c r="D53" s="2"/>
      <c r="E53" s="2"/>
      <c r="F53" s="2"/>
      <c r="G53" s="3"/>
      <c r="H53" s="3"/>
      <c r="I53" s="8"/>
      <c r="J53" s="8"/>
      <c r="K53" s="1"/>
      <c r="L53" s="1"/>
      <c r="M53" s="1"/>
      <c r="N53" s="1"/>
      <c r="O53" s="1"/>
      <c r="P53" s="1"/>
      <c r="Q53" s="1"/>
      <c r="V53" s="10"/>
      <c r="W53" s="10"/>
      <c r="X53" s="10"/>
      <c r="Y53" s="10"/>
    </row>
    <row r="54" spans="1:44" s="83" customFormat="1" ht="15">
      <c r="A54" s="78"/>
      <c r="B54" s="79"/>
      <c r="C54" s="79"/>
      <c r="D54" s="79"/>
      <c r="E54" s="79"/>
      <c r="F54" s="82"/>
      <c r="G54" s="82"/>
      <c r="H54" s="82"/>
      <c r="I54" s="82"/>
      <c r="J54" s="82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</row>
    <row r="55" spans="1:5" ht="15">
      <c r="A55" s="406" t="str">
        <f>'1. VSEBINA_SADRŽAJ'!A31</f>
        <v>Partner 4 -</v>
      </c>
      <c r="B55" s="406"/>
      <c r="C55" s="406"/>
      <c r="D55" s="406"/>
      <c r="E55" s="406"/>
    </row>
    <row r="56" spans="1:8" ht="15">
      <c r="A56" s="87" t="s">
        <v>178</v>
      </c>
      <c r="B56" s="87">
        <f>'1. VSEBINA_SADRŽAJ'!E31</f>
        <v>0</v>
      </c>
      <c r="G56" s="80"/>
      <c r="H56" s="86"/>
    </row>
    <row r="57" spans="7:10" ht="15.75" thickBot="1">
      <c r="G57" s="88"/>
      <c r="H57" s="88"/>
      <c r="J57" s="88"/>
    </row>
    <row r="58" spans="1:10" ht="59.25">
      <c r="A58" s="89" t="s">
        <v>184</v>
      </c>
      <c r="B58" s="90" t="s">
        <v>185</v>
      </c>
      <c r="C58" s="146" t="s">
        <v>63</v>
      </c>
      <c r="D58" s="402" t="s">
        <v>186</v>
      </c>
      <c r="E58" s="402"/>
      <c r="F58" s="402"/>
      <c r="G58" s="402"/>
      <c r="H58" s="402"/>
      <c r="I58" s="402"/>
      <c r="J58" s="402"/>
    </row>
    <row r="59" spans="1:10" ht="15.75" customHeight="1">
      <c r="A59" s="91" t="s">
        <v>188</v>
      </c>
      <c r="B59" s="92">
        <f>'2. PODROBNI DEL_ DETAJLNI DIO'!$Y$31+'2. PODROBNI DEL_ DETAJLNI DIO'!$U$65</f>
        <v>0</v>
      </c>
      <c r="C59" s="93" t="e">
        <f>B59/$B$63</f>
        <v>#DIV/0!</v>
      </c>
      <c r="D59" s="403"/>
      <c r="E59" s="404"/>
      <c r="F59" s="404"/>
      <c r="G59" s="404"/>
      <c r="H59" s="404"/>
      <c r="I59" s="404"/>
      <c r="J59" s="405"/>
    </row>
    <row r="60" spans="1:10" ht="29.25">
      <c r="A60" s="91" t="s">
        <v>189</v>
      </c>
      <c r="B60" s="92">
        <f>'2. PODROBNI DEL_ DETAJLNI DIO'!$AL$86</f>
        <v>0</v>
      </c>
      <c r="C60" s="93" t="e">
        <f>B60/$B$63</f>
        <v>#DIV/0!</v>
      </c>
      <c r="D60" s="401"/>
      <c r="E60" s="401"/>
      <c r="F60" s="401"/>
      <c r="G60" s="401"/>
      <c r="H60" s="401"/>
      <c r="I60" s="401"/>
      <c r="J60" s="401"/>
    </row>
    <row r="61" spans="1:10" ht="15">
      <c r="A61" s="91" t="s">
        <v>190</v>
      </c>
      <c r="B61" s="92">
        <f>'2. PODROBNI DEL_ DETAJLNI DIO'!$AL$119+'2. PODROBNI DEL_ DETAJLNI DIO'!$AL$138</f>
        <v>0</v>
      </c>
      <c r="C61" s="93" t="e">
        <f>B61/$B$63</f>
        <v>#DIV/0!</v>
      </c>
      <c r="D61" s="401"/>
      <c r="E61" s="401"/>
      <c r="F61" s="401"/>
      <c r="G61" s="401"/>
      <c r="H61" s="401"/>
      <c r="I61" s="401"/>
      <c r="J61" s="401"/>
    </row>
    <row r="62" spans="1:10" ht="29.25">
      <c r="A62" s="91" t="s">
        <v>191</v>
      </c>
      <c r="B62" s="92">
        <f>'2. PODROBNI DEL_ DETAJLNI DIO'!$O$174</f>
        <v>0</v>
      </c>
      <c r="C62" s="93" t="e">
        <f>B62/$B$63</f>
        <v>#DIV/0!</v>
      </c>
      <c r="D62" s="401"/>
      <c r="E62" s="401"/>
      <c r="F62" s="401"/>
      <c r="G62" s="401"/>
      <c r="H62" s="401"/>
      <c r="I62" s="401"/>
      <c r="J62" s="401"/>
    </row>
    <row r="63" spans="1:10" ht="15">
      <c r="A63" s="94" t="s">
        <v>156</v>
      </c>
      <c r="B63" s="95">
        <f>SUM(B59:B62)</f>
        <v>0</v>
      </c>
      <c r="C63" s="93" t="e">
        <f>B63/$B$63</f>
        <v>#DIV/0!</v>
      </c>
      <c r="D63" s="401"/>
      <c r="E63" s="401"/>
      <c r="F63" s="401"/>
      <c r="G63" s="401"/>
      <c r="H63" s="401"/>
      <c r="I63" s="401"/>
      <c r="J63" s="401"/>
    </row>
    <row r="64" spans="1:10" ht="16.5" customHeight="1">
      <c r="A64" s="438" t="s">
        <v>193</v>
      </c>
      <c r="B64" s="439"/>
      <c r="C64" s="439"/>
      <c r="D64" s="439"/>
      <c r="E64" s="439"/>
      <c r="F64" s="439"/>
      <c r="G64" s="439"/>
      <c r="H64" s="439"/>
      <c r="I64" s="439"/>
      <c r="J64" s="439"/>
    </row>
    <row r="65" spans="1:25" ht="30">
      <c r="A65" s="286" t="s">
        <v>196</v>
      </c>
      <c r="B65" s="141"/>
      <c r="D65" s="2"/>
      <c r="E65" s="2"/>
      <c r="F65" s="2"/>
      <c r="G65" s="3"/>
      <c r="H65" s="3"/>
      <c r="I65" s="8"/>
      <c r="J65" s="8"/>
      <c r="K65" s="1"/>
      <c r="L65" s="1"/>
      <c r="M65" s="1"/>
      <c r="N65" s="1"/>
      <c r="O65" s="1"/>
      <c r="P65" s="1"/>
      <c r="Q65" s="1"/>
      <c r="V65" s="413"/>
      <c r="W65" s="413"/>
      <c r="X65" s="413"/>
      <c r="Y65" s="413"/>
    </row>
    <row r="66" spans="1:25" ht="30">
      <c r="A66" s="287" t="s">
        <v>197</v>
      </c>
      <c r="B66" s="141"/>
      <c r="D66" s="2"/>
      <c r="E66" s="2"/>
      <c r="F66" s="2"/>
      <c r="G66" s="3"/>
      <c r="H66" s="3"/>
      <c r="I66" s="8"/>
      <c r="J66" s="8"/>
      <c r="K66" s="1"/>
      <c r="L66" s="1"/>
      <c r="M66" s="1"/>
      <c r="N66" s="1"/>
      <c r="O66" s="1"/>
      <c r="P66" s="1"/>
      <c r="Q66" s="1"/>
      <c r="V66" s="10"/>
      <c r="W66" s="10"/>
      <c r="X66" s="10"/>
      <c r="Y66" s="10"/>
    </row>
    <row r="67" spans="1:44" s="83" customFormat="1" ht="15">
      <c r="A67" s="78"/>
      <c r="B67" s="79"/>
      <c r="C67" s="79"/>
      <c r="D67" s="79"/>
      <c r="E67" s="79"/>
      <c r="F67" s="82"/>
      <c r="G67" s="82"/>
      <c r="H67" s="82"/>
      <c r="I67" s="82"/>
      <c r="J67" s="82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</row>
    <row r="68" spans="1:5" ht="15">
      <c r="A68" s="406" t="str">
        <f>'1. VSEBINA_SADRŽAJ'!A32</f>
        <v>Partner 5 -</v>
      </c>
      <c r="B68" s="406"/>
      <c r="C68" s="406"/>
      <c r="D68" s="406"/>
      <c r="E68" s="406"/>
    </row>
    <row r="69" spans="1:8" ht="15">
      <c r="A69" s="87" t="s">
        <v>178</v>
      </c>
      <c r="B69" s="87">
        <f>'1. VSEBINA_SADRŽAJ'!E32</f>
        <v>0</v>
      </c>
      <c r="G69" s="80"/>
      <c r="H69" s="86"/>
    </row>
    <row r="70" spans="7:10" ht="15.75" thickBot="1">
      <c r="G70" s="88"/>
      <c r="H70" s="88"/>
      <c r="J70" s="88"/>
    </row>
    <row r="71" spans="1:10" ht="59.25">
      <c r="A71" s="89" t="s">
        <v>184</v>
      </c>
      <c r="B71" s="90" t="s">
        <v>185</v>
      </c>
      <c r="C71" s="146" t="s">
        <v>63</v>
      </c>
      <c r="D71" s="402" t="s">
        <v>186</v>
      </c>
      <c r="E71" s="402"/>
      <c r="F71" s="402"/>
      <c r="G71" s="402"/>
      <c r="H71" s="402"/>
      <c r="I71" s="402"/>
      <c r="J71" s="402"/>
    </row>
    <row r="72" spans="1:10" ht="15">
      <c r="A72" s="91" t="s">
        <v>188</v>
      </c>
      <c r="B72" s="92">
        <f>'2. PODROBNI DEL_ DETAJLNI DIO'!$Y$34+'2. PODROBNI DEL_ DETAJLNI DIO'!$U$66</f>
        <v>0</v>
      </c>
      <c r="C72" s="93" t="e">
        <f>B72/$B$76</f>
        <v>#DIV/0!</v>
      </c>
      <c r="D72" s="403"/>
      <c r="E72" s="404"/>
      <c r="F72" s="404"/>
      <c r="G72" s="404"/>
      <c r="H72" s="404"/>
      <c r="I72" s="404"/>
      <c r="J72" s="405"/>
    </row>
    <row r="73" spans="1:10" ht="29.25">
      <c r="A73" s="91" t="s">
        <v>189</v>
      </c>
      <c r="B73" s="92">
        <f>'2. PODROBNI DEL_ DETAJLNI DIO'!$AL$87</f>
        <v>0</v>
      </c>
      <c r="C73" s="93" t="e">
        <f>B73/$B$76</f>
        <v>#DIV/0!</v>
      </c>
      <c r="D73" s="401"/>
      <c r="E73" s="401"/>
      <c r="F73" s="401"/>
      <c r="G73" s="401"/>
      <c r="H73" s="401"/>
      <c r="I73" s="401"/>
      <c r="J73" s="401"/>
    </row>
    <row r="74" spans="1:10" ht="15">
      <c r="A74" s="91" t="s">
        <v>190</v>
      </c>
      <c r="B74" s="92">
        <f>'2. PODROBNI DEL_ DETAJLNI DIO'!$AL$120+'2. PODROBNI DEL_ DETAJLNI DIO'!$AL$139</f>
        <v>0</v>
      </c>
      <c r="C74" s="93" t="e">
        <f>B74/$B$76</f>
        <v>#DIV/0!</v>
      </c>
      <c r="D74" s="401"/>
      <c r="E74" s="401"/>
      <c r="F74" s="401"/>
      <c r="G74" s="401"/>
      <c r="H74" s="401"/>
      <c r="I74" s="401"/>
      <c r="J74" s="401"/>
    </row>
    <row r="75" spans="1:10" ht="29.25">
      <c r="A75" s="91" t="s">
        <v>191</v>
      </c>
      <c r="B75" s="92">
        <f>'2. PODROBNI DEL_ DETAJLNI DIO'!$O$175</f>
        <v>0</v>
      </c>
      <c r="C75" s="93" t="e">
        <f>B75/$B$76</f>
        <v>#DIV/0!</v>
      </c>
      <c r="D75" s="401"/>
      <c r="E75" s="401"/>
      <c r="F75" s="401"/>
      <c r="G75" s="401"/>
      <c r="H75" s="401"/>
      <c r="I75" s="401"/>
      <c r="J75" s="401"/>
    </row>
    <row r="76" spans="1:10" ht="15">
      <c r="A76" s="94" t="s">
        <v>156</v>
      </c>
      <c r="B76" s="95">
        <f>SUM(B72:B75)</f>
        <v>0</v>
      </c>
      <c r="C76" s="93" t="e">
        <f>B76/$B$76</f>
        <v>#DIV/0!</v>
      </c>
      <c r="D76" s="401"/>
      <c r="E76" s="401"/>
      <c r="F76" s="401"/>
      <c r="G76" s="401"/>
      <c r="H76" s="401"/>
      <c r="I76" s="401"/>
      <c r="J76" s="401"/>
    </row>
    <row r="77" spans="1:10" ht="18.75" customHeight="1">
      <c r="A77" s="438" t="s">
        <v>192</v>
      </c>
      <c r="B77" s="439"/>
      <c r="C77" s="439"/>
      <c r="D77" s="439"/>
      <c r="E77" s="439"/>
      <c r="F77" s="439"/>
      <c r="G77" s="439"/>
      <c r="H77" s="439"/>
      <c r="I77" s="439"/>
      <c r="J77" s="439"/>
    </row>
    <row r="78" spans="1:25" ht="30">
      <c r="A78" s="286" t="s">
        <v>196</v>
      </c>
      <c r="B78" s="141"/>
      <c r="D78" s="2"/>
      <c r="E78" s="2"/>
      <c r="F78" s="2"/>
      <c r="G78" s="3"/>
      <c r="H78" s="3"/>
      <c r="I78" s="8"/>
      <c r="J78" s="8"/>
      <c r="K78" s="1"/>
      <c r="L78" s="1"/>
      <c r="M78" s="1"/>
      <c r="N78" s="1"/>
      <c r="O78" s="1"/>
      <c r="P78" s="1"/>
      <c r="Q78" s="1"/>
      <c r="V78" s="413"/>
      <c r="W78" s="413"/>
      <c r="X78" s="413"/>
      <c r="Y78" s="413"/>
    </row>
    <row r="79" spans="1:25" ht="30">
      <c r="A79" s="287" t="s">
        <v>197</v>
      </c>
      <c r="B79" s="141"/>
      <c r="D79" s="2"/>
      <c r="E79" s="2"/>
      <c r="F79" s="2"/>
      <c r="G79" s="3"/>
      <c r="H79" s="3"/>
      <c r="I79" s="8"/>
      <c r="J79" s="8"/>
      <c r="K79" s="1"/>
      <c r="L79" s="1"/>
      <c r="M79" s="1"/>
      <c r="N79" s="1"/>
      <c r="O79" s="1"/>
      <c r="P79" s="1"/>
      <c r="Q79" s="1"/>
      <c r="V79" s="10"/>
      <c r="W79" s="10"/>
      <c r="X79" s="10"/>
      <c r="Y79" s="10"/>
    </row>
    <row r="80" spans="1:44" s="83" customFormat="1" ht="15">
      <c r="A80" s="78"/>
      <c r="B80" s="79"/>
      <c r="C80" s="79"/>
      <c r="D80" s="79"/>
      <c r="E80" s="79"/>
      <c r="F80" s="82"/>
      <c r="G80" s="82"/>
      <c r="H80" s="82"/>
      <c r="I80" s="82"/>
      <c r="J80" s="82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</row>
    <row r="81" spans="1:5" ht="15">
      <c r="A81" s="406" t="str">
        <f>'1. VSEBINA_SADRŽAJ'!A33</f>
        <v>Partner 6 -</v>
      </c>
      <c r="B81" s="406"/>
      <c r="C81" s="406"/>
      <c r="D81" s="406"/>
      <c r="E81" s="406"/>
    </row>
    <row r="82" spans="1:8" ht="15">
      <c r="A82" s="87" t="s">
        <v>178</v>
      </c>
      <c r="B82" s="87">
        <f>'1. VSEBINA_SADRŽAJ'!E33</f>
        <v>0</v>
      </c>
      <c r="G82" s="80"/>
      <c r="H82" s="86"/>
    </row>
    <row r="83" spans="7:10" ht="15.75" thickBot="1">
      <c r="G83" s="88"/>
      <c r="H83" s="88"/>
      <c r="J83" s="88"/>
    </row>
    <row r="84" spans="1:10" ht="59.25">
      <c r="A84" s="89" t="s">
        <v>184</v>
      </c>
      <c r="B84" s="90" t="s">
        <v>185</v>
      </c>
      <c r="C84" s="146" t="s">
        <v>63</v>
      </c>
      <c r="D84" s="402" t="s">
        <v>186</v>
      </c>
      <c r="E84" s="402"/>
      <c r="F84" s="402"/>
      <c r="G84" s="402"/>
      <c r="H84" s="402"/>
      <c r="I84" s="402"/>
      <c r="J84" s="402"/>
    </row>
    <row r="85" spans="1:10" ht="15">
      <c r="A85" s="91" t="s">
        <v>188</v>
      </c>
      <c r="B85" s="92">
        <f>'2. PODROBNI DEL_ DETAJLNI DIO'!$Y$37+'2. PODROBNI DEL_ DETAJLNI DIO'!$U$67</f>
        <v>0</v>
      </c>
      <c r="C85" s="93" t="e">
        <f>B85/$B$89</f>
        <v>#DIV/0!</v>
      </c>
      <c r="D85" s="403"/>
      <c r="E85" s="404"/>
      <c r="F85" s="404"/>
      <c r="G85" s="404"/>
      <c r="H85" s="404"/>
      <c r="I85" s="404"/>
      <c r="J85" s="405"/>
    </row>
    <row r="86" spans="1:10" ht="29.25">
      <c r="A86" s="91" t="s">
        <v>189</v>
      </c>
      <c r="B86" s="92">
        <f>'2. PODROBNI DEL_ DETAJLNI DIO'!$AL$88</f>
        <v>0</v>
      </c>
      <c r="C86" s="93" t="e">
        <f>B86/$B$89</f>
        <v>#DIV/0!</v>
      </c>
      <c r="D86" s="401"/>
      <c r="E86" s="401"/>
      <c r="F86" s="401"/>
      <c r="G86" s="401"/>
      <c r="H86" s="401"/>
      <c r="I86" s="401"/>
      <c r="J86" s="401"/>
    </row>
    <row r="87" spans="1:10" ht="15">
      <c r="A87" s="91" t="s">
        <v>190</v>
      </c>
      <c r="B87" s="92">
        <f>'2. PODROBNI DEL_ DETAJLNI DIO'!$AL$121+'2. PODROBNI DEL_ DETAJLNI DIO'!$AL$140</f>
        <v>0</v>
      </c>
      <c r="C87" s="93" t="e">
        <f>B87/$B$89</f>
        <v>#DIV/0!</v>
      </c>
      <c r="D87" s="401"/>
      <c r="E87" s="401"/>
      <c r="F87" s="401"/>
      <c r="G87" s="401"/>
      <c r="H87" s="401"/>
      <c r="I87" s="401"/>
      <c r="J87" s="401"/>
    </row>
    <row r="88" spans="1:10" ht="29.25">
      <c r="A88" s="91" t="s">
        <v>191</v>
      </c>
      <c r="B88" s="92">
        <f>'2. PODROBNI DEL_ DETAJLNI DIO'!$O$176</f>
        <v>0</v>
      </c>
      <c r="C88" s="93" t="e">
        <f>B88/$B$89</f>
        <v>#DIV/0!</v>
      </c>
      <c r="D88" s="401"/>
      <c r="E88" s="401"/>
      <c r="F88" s="401"/>
      <c r="G88" s="401"/>
      <c r="H88" s="401"/>
      <c r="I88" s="401"/>
      <c r="J88" s="401"/>
    </row>
    <row r="89" spans="1:10" ht="15">
      <c r="A89" s="94" t="s">
        <v>156</v>
      </c>
      <c r="B89" s="95">
        <f>SUM(B85:B88)</f>
        <v>0</v>
      </c>
      <c r="C89" s="93" t="e">
        <f>B89/$B$89</f>
        <v>#DIV/0!</v>
      </c>
      <c r="D89" s="401"/>
      <c r="E89" s="401"/>
      <c r="F89" s="401"/>
      <c r="G89" s="401"/>
      <c r="H89" s="401"/>
      <c r="I89" s="401"/>
      <c r="J89" s="401"/>
    </row>
    <row r="90" spans="1:10" ht="20.25" customHeight="1">
      <c r="A90" s="438" t="s">
        <v>192</v>
      </c>
      <c r="B90" s="438"/>
      <c r="C90" s="438"/>
      <c r="D90" s="438"/>
      <c r="E90" s="438"/>
      <c r="F90" s="439"/>
      <c r="G90" s="439"/>
      <c r="H90" s="439"/>
      <c r="I90" s="439"/>
      <c r="J90" s="439"/>
    </row>
    <row r="91" spans="1:25" ht="30">
      <c r="A91" s="286" t="s">
        <v>196</v>
      </c>
      <c r="B91" s="141"/>
      <c r="D91" s="2"/>
      <c r="E91" s="2"/>
      <c r="F91" s="2"/>
      <c r="G91" s="3"/>
      <c r="H91" s="3"/>
      <c r="I91" s="8"/>
      <c r="J91" s="8"/>
      <c r="K91" s="1"/>
      <c r="L91" s="1"/>
      <c r="M91" s="1"/>
      <c r="N91" s="1"/>
      <c r="O91" s="1"/>
      <c r="P91" s="1"/>
      <c r="Q91" s="1"/>
      <c r="V91" s="413"/>
      <c r="W91" s="413"/>
      <c r="X91" s="413"/>
      <c r="Y91" s="413"/>
    </row>
    <row r="92" spans="1:25" ht="30">
      <c r="A92" s="287" t="s">
        <v>197</v>
      </c>
      <c r="B92" s="141"/>
      <c r="D92" s="2"/>
      <c r="E92" s="2"/>
      <c r="F92" s="2"/>
      <c r="G92" s="3"/>
      <c r="H92" s="3"/>
      <c r="I92" s="8"/>
      <c r="J92" s="8"/>
      <c r="K92" s="1"/>
      <c r="L92" s="1"/>
      <c r="M92" s="1"/>
      <c r="N92" s="1"/>
      <c r="O92" s="1"/>
      <c r="P92" s="1"/>
      <c r="Q92" s="1"/>
      <c r="V92" s="10"/>
      <c r="W92" s="10"/>
      <c r="X92" s="10"/>
      <c r="Y92" s="10"/>
    </row>
    <row r="93" spans="1:44" s="83" customFormat="1" ht="15">
      <c r="A93" s="78"/>
      <c r="B93" s="82"/>
      <c r="C93" s="82"/>
      <c r="E93" s="82"/>
      <c r="F93" s="82"/>
      <c r="G93" s="82"/>
      <c r="H93" s="82"/>
      <c r="I93" s="82"/>
      <c r="J93" s="82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</row>
    <row r="94" spans="1:5" ht="15">
      <c r="A94" s="406" t="str">
        <f>'1. VSEBINA_SADRŽAJ'!A34</f>
        <v>Partner 7 -</v>
      </c>
      <c r="B94" s="406"/>
      <c r="C94" s="406"/>
      <c r="D94" s="406"/>
      <c r="E94" s="406"/>
    </row>
    <row r="95" spans="1:8" ht="15">
      <c r="A95" s="87" t="s">
        <v>178</v>
      </c>
      <c r="B95" s="87">
        <f>'1. VSEBINA_SADRŽAJ'!E34</f>
        <v>0</v>
      </c>
      <c r="G95" s="80"/>
      <c r="H95" s="86"/>
    </row>
    <row r="96" spans="7:10" ht="15.75" thickBot="1">
      <c r="G96" s="88"/>
      <c r="H96" s="88"/>
      <c r="J96" s="88"/>
    </row>
    <row r="97" spans="1:10" ht="59.25">
      <c r="A97" s="89" t="s">
        <v>184</v>
      </c>
      <c r="B97" s="90" t="s">
        <v>185</v>
      </c>
      <c r="C97" s="146" t="s">
        <v>63</v>
      </c>
      <c r="D97" s="402" t="s">
        <v>186</v>
      </c>
      <c r="E97" s="402"/>
      <c r="F97" s="402"/>
      <c r="G97" s="402"/>
      <c r="H97" s="402"/>
      <c r="I97" s="402"/>
      <c r="J97" s="402"/>
    </row>
    <row r="98" spans="1:10" ht="15">
      <c r="A98" s="91" t="s">
        <v>188</v>
      </c>
      <c r="B98" s="92">
        <f>'2. PODROBNI DEL_ DETAJLNI DIO'!$Y$40+'2. PODROBNI DEL_ DETAJLNI DIO'!$U$68</f>
        <v>0</v>
      </c>
      <c r="C98" s="93" t="e">
        <f>B98/$B$102</f>
        <v>#DIV/0!</v>
      </c>
      <c r="D98" s="403"/>
      <c r="E98" s="404"/>
      <c r="F98" s="404"/>
      <c r="G98" s="404"/>
      <c r="H98" s="404"/>
      <c r="I98" s="404"/>
      <c r="J98" s="405"/>
    </row>
    <row r="99" spans="1:10" ht="29.25">
      <c r="A99" s="91" t="s">
        <v>189</v>
      </c>
      <c r="B99" s="92">
        <f>'2. PODROBNI DEL_ DETAJLNI DIO'!$AL$89</f>
        <v>0</v>
      </c>
      <c r="C99" s="93" t="e">
        <f>B99/$B$102</f>
        <v>#DIV/0!</v>
      </c>
      <c r="D99" s="401"/>
      <c r="E99" s="401"/>
      <c r="F99" s="401"/>
      <c r="G99" s="401"/>
      <c r="H99" s="401"/>
      <c r="I99" s="401"/>
      <c r="J99" s="401"/>
    </row>
    <row r="100" spans="1:10" ht="15">
      <c r="A100" s="91" t="s">
        <v>190</v>
      </c>
      <c r="B100" s="92">
        <f>'2. PODROBNI DEL_ DETAJLNI DIO'!$AL$122+'2. PODROBNI DEL_ DETAJLNI DIO'!$AL$141</f>
        <v>0</v>
      </c>
      <c r="C100" s="93" t="e">
        <f>B100/$B$102</f>
        <v>#DIV/0!</v>
      </c>
      <c r="D100" s="401"/>
      <c r="E100" s="401"/>
      <c r="F100" s="401"/>
      <c r="G100" s="401"/>
      <c r="H100" s="401"/>
      <c r="I100" s="401"/>
      <c r="J100" s="401"/>
    </row>
    <row r="101" spans="1:10" ht="29.25">
      <c r="A101" s="91" t="s">
        <v>191</v>
      </c>
      <c r="B101" s="92">
        <f>'2. PODROBNI DEL_ DETAJLNI DIO'!$O$177</f>
        <v>0</v>
      </c>
      <c r="C101" s="93" t="e">
        <f>B101/$B$102</f>
        <v>#DIV/0!</v>
      </c>
      <c r="D101" s="401"/>
      <c r="E101" s="401"/>
      <c r="F101" s="401"/>
      <c r="G101" s="401"/>
      <c r="H101" s="401"/>
      <c r="I101" s="401"/>
      <c r="J101" s="401"/>
    </row>
    <row r="102" spans="1:10" ht="15">
      <c r="A102" s="94" t="s">
        <v>156</v>
      </c>
      <c r="B102" s="95">
        <f>SUM(B98:B101)</f>
        <v>0</v>
      </c>
      <c r="C102" s="93" t="e">
        <f>B102/$B$102</f>
        <v>#DIV/0!</v>
      </c>
      <c r="D102" s="401"/>
      <c r="E102" s="401"/>
      <c r="F102" s="401"/>
      <c r="G102" s="401"/>
      <c r="H102" s="401"/>
      <c r="I102" s="401"/>
      <c r="J102" s="401"/>
    </row>
    <row r="103" spans="1:10" ht="18.75" customHeight="1">
      <c r="A103" s="438" t="s">
        <v>192</v>
      </c>
      <c r="B103" s="439"/>
      <c r="C103" s="439"/>
      <c r="D103" s="439"/>
      <c r="E103" s="439"/>
      <c r="F103" s="439"/>
      <c r="G103" s="439"/>
      <c r="H103" s="439"/>
      <c r="I103" s="439"/>
      <c r="J103" s="439"/>
    </row>
    <row r="104" spans="1:25" ht="30">
      <c r="A104" s="286" t="s">
        <v>196</v>
      </c>
      <c r="B104" s="141"/>
      <c r="D104" s="2"/>
      <c r="E104" s="2"/>
      <c r="F104" s="2"/>
      <c r="G104" s="3"/>
      <c r="H104" s="3"/>
      <c r="I104" s="8"/>
      <c r="J104" s="8"/>
      <c r="K104" s="1"/>
      <c r="L104" s="1"/>
      <c r="M104" s="1"/>
      <c r="N104" s="1"/>
      <c r="O104" s="1"/>
      <c r="P104" s="1"/>
      <c r="Q104" s="1"/>
      <c r="V104" s="413"/>
      <c r="W104" s="413"/>
      <c r="X104" s="413"/>
      <c r="Y104" s="413"/>
    </row>
    <row r="105" spans="1:25" ht="30">
      <c r="A105" s="287" t="s">
        <v>197</v>
      </c>
      <c r="B105" s="141"/>
      <c r="D105" s="2"/>
      <c r="E105" s="2"/>
      <c r="F105" s="2"/>
      <c r="G105" s="3"/>
      <c r="H105" s="3"/>
      <c r="I105" s="8"/>
      <c r="J105" s="8"/>
      <c r="K105" s="1"/>
      <c r="L105" s="1"/>
      <c r="M105" s="1"/>
      <c r="N105" s="1"/>
      <c r="O105" s="1"/>
      <c r="P105" s="1"/>
      <c r="Q105" s="1"/>
      <c r="V105" s="10"/>
      <c r="W105" s="10"/>
      <c r="X105" s="10"/>
      <c r="Y105" s="10"/>
    </row>
    <row r="106" spans="1:25" ht="15.75">
      <c r="A106" s="11"/>
      <c r="B106" s="9"/>
      <c r="D106" s="2"/>
      <c r="E106" s="2"/>
      <c r="F106" s="2"/>
      <c r="G106" s="3"/>
      <c r="H106" s="3"/>
      <c r="I106" s="8"/>
      <c r="J106" s="8"/>
      <c r="K106" s="1"/>
      <c r="L106" s="1"/>
      <c r="M106" s="1"/>
      <c r="N106" s="1"/>
      <c r="O106" s="1"/>
      <c r="P106" s="1"/>
      <c r="Q106" s="1"/>
      <c r="V106" s="10"/>
      <c r="W106" s="10"/>
      <c r="X106" s="10"/>
      <c r="Y106" s="10"/>
    </row>
    <row r="107" spans="1:5" ht="15">
      <c r="A107" s="406" t="str">
        <f>'1. VSEBINA_SADRŽAJ'!A35</f>
        <v>Partner 8 -</v>
      </c>
      <c r="B107" s="406"/>
      <c r="C107" s="406"/>
      <c r="D107" s="406"/>
      <c r="E107" s="406"/>
    </row>
    <row r="108" spans="1:8" ht="15">
      <c r="A108" s="87" t="s">
        <v>178</v>
      </c>
      <c r="B108" s="87">
        <f>'1. VSEBINA_SADRŽAJ'!E35</f>
        <v>0</v>
      </c>
      <c r="G108" s="80"/>
      <c r="H108" s="86"/>
    </row>
    <row r="109" spans="7:10" ht="15.75" thickBot="1">
      <c r="G109" s="88"/>
      <c r="H109" s="88"/>
      <c r="J109" s="88"/>
    </row>
    <row r="110" spans="1:10" ht="59.25">
      <c r="A110" s="89" t="s">
        <v>184</v>
      </c>
      <c r="B110" s="90" t="s">
        <v>185</v>
      </c>
      <c r="C110" s="146" t="s">
        <v>63</v>
      </c>
      <c r="D110" s="402" t="s">
        <v>187</v>
      </c>
      <c r="E110" s="402"/>
      <c r="F110" s="402"/>
      <c r="G110" s="402"/>
      <c r="H110" s="402"/>
      <c r="I110" s="402"/>
      <c r="J110" s="402"/>
    </row>
    <row r="111" spans="1:10" ht="15">
      <c r="A111" s="91" t="s">
        <v>188</v>
      </c>
      <c r="B111" s="92">
        <f>'2. PODROBNI DEL_ DETAJLNI DIO'!$Y$43+'2. PODROBNI DEL_ DETAJLNI DIO'!$U$69</f>
        <v>0</v>
      </c>
      <c r="C111" s="93" t="e">
        <f>B111/$B$115</f>
        <v>#DIV/0!</v>
      </c>
      <c r="D111" s="403"/>
      <c r="E111" s="404"/>
      <c r="F111" s="404"/>
      <c r="G111" s="404"/>
      <c r="H111" s="404"/>
      <c r="I111" s="404"/>
      <c r="J111" s="405"/>
    </row>
    <row r="112" spans="1:10" ht="29.25">
      <c r="A112" s="91" t="s">
        <v>189</v>
      </c>
      <c r="B112" s="92">
        <f>'2. PODROBNI DEL_ DETAJLNI DIO'!$AL$90</f>
        <v>0</v>
      </c>
      <c r="C112" s="93" t="e">
        <f>B112/$B$115</f>
        <v>#DIV/0!</v>
      </c>
      <c r="D112" s="401"/>
      <c r="E112" s="401"/>
      <c r="F112" s="401"/>
      <c r="G112" s="401"/>
      <c r="H112" s="401"/>
      <c r="I112" s="401"/>
      <c r="J112" s="401"/>
    </row>
    <row r="113" spans="1:10" ht="15">
      <c r="A113" s="91" t="s">
        <v>190</v>
      </c>
      <c r="B113" s="92">
        <f>'2. PODROBNI DEL_ DETAJLNI DIO'!$AL$123+'2. PODROBNI DEL_ DETAJLNI DIO'!$AL$142</f>
        <v>0</v>
      </c>
      <c r="C113" s="93" t="e">
        <f>B113/$B$115</f>
        <v>#DIV/0!</v>
      </c>
      <c r="D113" s="401"/>
      <c r="E113" s="401"/>
      <c r="F113" s="401"/>
      <c r="G113" s="401"/>
      <c r="H113" s="401"/>
      <c r="I113" s="401"/>
      <c r="J113" s="401"/>
    </row>
    <row r="114" spans="1:10" ht="29.25">
      <c r="A114" s="91" t="s">
        <v>191</v>
      </c>
      <c r="B114" s="92">
        <f>'2. PODROBNI DEL_ DETAJLNI DIO'!$O$178</f>
        <v>0</v>
      </c>
      <c r="C114" s="93" t="e">
        <f>B114/$B$115</f>
        <v>#DIV/0!</v>
      </c>
      <c r="D114" s="401"/>
      <c r="E114" s="401"/>
      <c r="F114" s="401"/>
      <c r="G114" s="401"/>
      <c r="H114" s="401"/>
      <c r="I114" s="401"/>
      <c r="J114" s="401"/>
    </row>
    <row r="115" spans="1:10" ht="15">
      <c r="A115" s="94" t="s">
        <v>194</v>
      </c>
      <c r="B115" s="95">
        <f>SUM(B111:B114)</f>
        <v>0</v>
      </c>
      <c r="C115" s="93" t="e">
        <f>B115/$B$115</f>
        <v>#DIV/0!</v>
      </c>
      <c r="D115" s="401"/>
      <c r="E115" s="401"/>
      <c r="F115" s="401"/>
      <c r="G115" s="401"/>
      <c r="H115" s="401"/>
      <c r="I115" s="401"/>
      <c r="J115" s="401"/>
    </row>
    <row r="116" spans="1:10" ht="18.75" customHeight="1">
      <c r="A116" s="438" t="s">
        <v>193</v>
      </c>
      <c r="B116" s="439"/>
      <c r="C116" s="439"/>
      <c r="D116" s="439"/>
      <c r="E116" s="439"/>
      <c r="F116" s="439"/>
      <c r="G116" s="439"/>
      <c r="H116" s="439"/>
      <c r="I116" s="439"/>
      <c r="J116" s="439"/>
    </row>
    <row r="117" spans="1:25" ht="30">
      <c r="A117" s="286" t="s">
        <v>196</v>
      </c>
      <c r="B117" s="141"/>
      <c r="D117" s="2"/>
      <c r="E117" s="2"/>
      <c r="F117" s="2"/>
      <c r="G117" s="3"/>
      <c r="H117" s="3"/>
      <c r="I117" s="8"/>
      <c r="J117" s="8"/>
      <c r="K117" s="1"/>
      <c r="L117" s="1"/>
      <c r="M117" s="1"/>
      <c r="N117" s="1"/>
      <c r="O117" s="1"/>
      <c r="P117" s="1"/>
      <c r="Q117" s="1"/>
      <c r="V117" s="413"/>
      <c r="W117" s="413"/>
      <c r="X117" s="413"/>
      <c r="Y117" s="413"/>
    </row>
    <row r="118" spans="1:25" ht="30">
      <c r="A118" s="287" t="s">
        <v>197</v>
      </c>
      <c r="B118" s="141"/>
      <c r="D118" s="2"/>
      <c r="E118" s="2"/>
      <c r="F118" s="2"/>
      <c r="G118" s="3"/>
      <c r="H118" s="3"/>
      <c r="I118" s="8"/>
      <c r="J118" s="8"/>
      <c r="K118" s="1"/>
      <c r="L118" s="1"/>
      <c r="M118" s="1"/>
      <c r="N118" s="1"/>
      <c r="O118" s="1"/>
      <c r="P118" s="1"/>
      <c r="Q118" s="1"/>
      <c r="V118" s="10"/>
      <c r="W118" s="10"/>
      <c r="X118" s="10"/>
      <c r="Y118" s="10"/>
    </row>
    <row r="119" spans="1:25" ht="15.75">
      <c r="A119" s="11"/>
      <c r="B119" s="9"/>
      <c r="D119" s="2"/>
      <c r="E119" s="2"/>
      <c r="F119" s="2"/>
      <c r="G119" s="3"/>
      <c r="H119" s="3"/>
      <c r="I119" s="8"/>
      <c r="J119" s="8"/>
      <c r="K119" s="1"/>
      <c r="L119" s="1"/>
      <c r="M119" s="1"/>
      <c r="N119" s="1"/>
      <c r="O119" s="1"/>
      <c r="P119" s="1"/>
      <c r="Q119" s="1"/>
      <c r="V119" s="10"/>
      <c r="W119" s="10"/>
      <c r="X119" s="10"/>
      <c r="Y119" s="10"/>
    </row>
    <row r="120" spans="1:5" ht="15">
      <c r="A120" s="406" t="str">
        <f>'1. VSEBINA_SADRŽAJ'!A36</f>
        <v>Partner 9 -</v>
      </c>
      <c r="B120" s="406"/>
      <c r="C120" s="406"/>
      <c r="D120" s="406"/>
      <c r="E120" s="406"/>
    </row>
    <row r="121" spans="1:8" ht="15">
      <c r="A121" s="87" t="s">
        <v>178</v>
      </c>
      <c r="B121" s="87">
        <f>'1. VSEBINA_SADRŽAJ'!E36</f>
        <v>0</v>
      </c>
      <c r="G121" s="80"/>
      <c r="H121" s="86"/>
    </row>
    <row r="122" spans="7:10" ht="15.75" thickBot="1">
      <c r="G122" s="88"/>
      <c r="H122" s="88"/>
      <c r="J122" s="88"/>
    </row>
    <row r="123" spans="1:10" ht="59.25">
      <c r="A123" s="89" t="s">
        <v>184</v>
      </c>
      <c r="B123" s="90" t="s">
        <v>185</v>
      </c>
      <c r="C123" s="146" t="s">
        <v>63</v>
      </c>
      <c r="D123" s="402" t="s">
        <v>187</v>
      </c>
      <c r="E123" s="402"/>
      <c r="F123" s="402"/>
      <c r="G123" s="402"/>
      <c r="H123" s="402"/>
      <c r="I123" s="402"/>
      <c r="J123" s="402"/>
    </row>
    <row r="124" spans="1:10" ht="15">
      <c r="A124" s="91" t="s">
        <v>188</v>
      </c>
      <c r="B124" s="92">
        <f>'2. PODROBNI DEL_ DETAJLNI DIO'!$Y$46+'2. PODROBNI DEL_ DETAJLNI DIO'!$U$70</f>
        <v>0</v>
      </c>
      <c r="C124" s="93" t="e">
        <f>B124/$B$128</f>
        <v>#DIV/0!</v>
      </c>
      <c r="D124" s="403"/>
      <c r="E124" s="404"/>
      <c r="F124" s="404"/>
      <c r="G124" s="404"/>
      <c r="H124" s="404"/>
      <c r="I124" s="404"/>
      <c r="J124" s="405"/>
    </row>
    <row r="125" spans="1:10" ht="29.25">
      <c r="A125" s="91" t="s">
        <v>189</v>
      </c>
      <c r="B125" s="92">
        <f>'2. PODROBNI DEL_ DETAJLNI DIO'!$AL$91</f>
        <v>0</v>
      </c>
      <c r="C125" s="93" t="e">
        <f>B125/$B$128</f>
        <v>#DIV/0!</v>
      </c>
      <c r="D125" s="401"/>
      <c r="E125" s="401"/>
      <c r="F125" s="401"/>
      <c r="G125" s="401"/>
      <c r="H125" s="401"/>
      <c r="I125" s="401"/>
      <c r="J125" s="401"/>
    </row>
    <row r="126" spans="1:10" ht="15">
      <c r="A126" s="91" t="s">
        <v>190</v>
      </c>
      <c r="B126" s="92">
        <f>'2. PODROBNI DEL_ DETAJLNI DIO'!$AL$124+'2. PODROBNI DEL_ DETAJLNI DIO'!$AL$143</f>
        <v>0</v>
      </c>
      <c r="C126" s="93" t="e">
        <f>B126/$B$128</f>
        <v>#DIV/0!</v>
      </c>
      <c r="D126" s="401"/>
      <c r="E126" s="401"/>
      <c r="F126" s="401"/>
      <c r="G126" s="401"/>
      <c r="H126" s="401"/>
      <c r="I126" s="401"/>
      <c r="J126" s="401"/>
    </row>
    <row r="127" spans="1:10" ht="29.25">
      <c r="A127" s="91" t="s">
        <v>191</v>
      </c>
      <c r="B127" s="92">
        <f>'2. PODROBNI DEL_ DETAJLNI DIO'!$O$179</f>
        <v>0</v>
      </c>
      <c r="C127" s="93" t="e">
        <f>B127/$B$128</f>
        <v>#DIV/0!</v>
      </c>
      <c r="D127" s="401"/>
      <c r="E127" s="401"/>
      <c r="F127" s="401"/>
      <c r="G127" s="401"/>
      <c r="H127" s="401"/>
      <c r="I127" s="401"/>
      <c r="J127" s="401"/>
    </row>
    <row r="128" spans="1:10" ht="15">
      <c r="A128" s="94" t="s">
        <v>156</v>
      </c>
      <c r="B128" s="95">
        <f>SUM(B124:B127)</f>
        <v>0</v>
      </c>
      <c r="C128" s="93" t="e">
        <f>B128/$B$128</f>
        <v>#DIV/0!</v>
      </c>
      <c r="D128" s="401"/>
      <c r="E128" s="401"/>
      <c r="F128" s="401"/>
      <c r="G128" s="401"/>
      <c r="H128" s="401"/>
      <c r="I128" s="401"/>
      <c r="J128" s="401"/>
    </row>
    <row r="129" spans="1:10" ht="18" customHeight="1">
      <c r="A129" s="438" t="s">
        <v>192</v>
      </c>
      <c r="B129" s="439"/>
      <c r="C129" s="439"/>
      <c r="D129" s="439"/>
      <c r="E129" s="439"/>
      <c r="F129" s="439"/>
      <c r="G129" s="439"/>
      <c r="H129" s="439"/>
      <c r="I129" s="439"/>
      <c r="J129" s="439"/>
    </row>
    <row r="130" spans="1:25" ht="30">
      <c r="A130" s="286" t="s">
        <v>196</v>
      </c>
      <c r="B130" s="141"/>
      <c r="D130" s="2"/>
      <c r="E130" s="2"/>
      <c r="F130" s="2"/>
      <c r="G130" s="3"/>
      <c r="H130" s="3"/>
      <c r="I130" s="8"/>
      <c r="J130" s="8"/>
      <c r="K130" s="1"/>
      <c r="L130" s="1"/>
      <c r="M130" s="1"/>
      <c r="N130" s="1"/>
      <c r="O130" s="1"/>
      <c r="P130" s="1"/>
      <c r="Q130" s="1"/>
      <c r="V130" s="413"/>
      <c r="W130" s="413"/>
      <c r="X130" s="413"/>
      <c r="Y130" s="413"/>
    </row>
    <row r="131" spans="1:25" ht="30">
      <c r="A131" s="287" t="s">
        <v>197</v>
      </c>
      <c r="B131" s="141"/>
      <c r="D131" s="2"/>
      <c r="E131" s="2"/>
      <c r="F131" s="2"/>
      <c r="G131" s="3"/>
      <c r="H131" s="3"/>
      <c r="I131" s="8"/>
      <c r="J131" s="8"/>
      <c r="K131" s="1"/>
      <c r="L131" s="1"/>
      <c r="M131" s="1"/>
      <c r="N131" s="1"/>
      <c r="O131" s="1"/>
      <c r="P131" s="1"/>
      <c r="Q131" s="1"/>
      <c r="V131" s="10"/>
      <c r="W131" s="10"/>
      <c r="X131" s="10"/>
      <c r="Y131" s="10"/>
    </row>
    <row r="132" spans="1:25" ht="15.75">
      <c r="A132" s="11"/>
      <c r="B132" s="9"/>
      <c r="D132" s="2"/>
      <c r="E132" s="2"/>
      <c r="F132" s="2"/>
      <c r="G132" s="3"/>
      <c r="H132" s="3"/>
      <c r="I132" s="8"/>
      <c r="J132" s="8"/>
      <c r="K132" s="1"/>
      <c r="L132" s="1"/>
      <c r="M132" s="1"/>
      <c r="N132" s="1"/>
      <c r="O132" s="1"/>
      <c r="P132" s="1"/>
      <c r="Q132" s="1"/>
      <c r="V132" s="10"/>
      <c r="W132" s="10"/>
      <c r="X132" s="10"/>
      <c r="Y132" s="10"/>
    </row>
    <row r="133" spans="1:5" ht="15">
      <c r="A133" s="406" t="str">
        <f>'1. VSEBINA_SADRŽAJ'!A37</f>
        <v>Partner 10 -</v>
      </c>
      <c r="B133" s="406"/>
      <c r="C133" s="406"/>
      <c r="D133" s="406"/>
      <c r="E133" s="406"/>
    </row>
    <row r="134" spans="1:8" ht="15">
      <c r="A134" s="87" t="s">
        <v>178</v>
      </c>
      <c r="B134" s="87">
        <f>'1. VSEBINA_SADRŽAJ'!E37</f>
        <v>0</v>
      </c>
      <c r="G134" s="80"/>
      <c r="H134" s="86"/>
    </row>
    <row r="135" spans="7:10" ht="15.75" thickBot="1">
      <c r="G135" s="88"/>
      <c r="H135" s="88"/>
      <c r="J135" s="88"/>
    </row>
    <row r="136" spans="1:10" ht="59.25">
      <c r="A136" s="89" t="s">
        <v>184</v>
      </c>
      <c r="B136" s="90" t="s">
        <v>185</v>
      </c>
      <c r="C136" s="146" t="s">
        <v>63</v>
      </c>
      <c r="D136" s="402" t="s">
        <v>186</v>
      </c>
      <c r="E136" s="402"/>
      <c r="F136" s="402"/>
      <c r="G136" s="402"/>
      <c r="H136" s="402"/>
      <c r="I136" s="402"/>
      <c r="J136" s="402"/>
    </row>
    <row r="137" spans="1:10" ht="15">
      <c r="A137" s="91" t="s">
        <v>188</v>
      </c>
      <c r="B137" s="92">
        <f>'2. PODROBNI DEL_ DETAJLNI DIO'!$Y$49+'2. PODROBNI DEL_ DETAJLNI DIO'!$U$71</f>
        <v>0</v>
      </c>
      <c r="C137" s="93" t="e">
        <f>B137/$B$141</f>
        <v>#DIV/0!</v>
      </c>
      <c r="D137" s="403"/>
      <c r="E137" s="404"/>
      <c r="F137" s="404"/>
      <c r="G137" s="404"/>
      <c r="H137" s="404"/>
      <c r="I137" s="404"/>
      <c r="J137" s="405"/>
    </row>
    <row r="138" spans="1:10" ht="29.25">
      <c r="A138" s="91" t="s">
        <v>189</v>
      </c>
      <c r="B138" s="92">
        <f>'2. PODROBNI DEL_ DETAJLNI DIO'!$AL$92</f>
        <v>0</v>
      </c>
      <c r="C138" s="93" t="e">
        <f>B138/$B$141</f>
        <v>#DIV/0!</v>
      </c>
      <c r="D138" s="401"/>
      <c r="E138" s="401"/>
      <c r="F138" s="401"/>
      <c r="G138" s="401"/>
      <c r="H138" s="401"/>
      <c r="I138" s="401"/>
      <c r="J138" s="401"/>
    </row>
    <row r="139" spans="1:10" ht="15">
      <c r="A139" s="91" t="s">
        <v>190</v>
      </c>
      <c r="B139" s="92">
        <f>'2. PODROBNI DEL_ DETAJLNI DIO'!$AL$125+'2. PODROBNI DEL_ DETAJLNI DIO'!$AL$144</f>
        <v>0</v>
      </c>
      <c r="C139" s="93" t="e">
        <f>B139/$B$141</f>
        <v>#DIV/0!</v>
      </c>
      <c r="D139" s="401"/>
      <c r="E139" s="401"/>
      <c r="F139" s="401"/>
      <c r="G139" s="401"/>
      <c r="H139" s="401"/>
      <c r="I139" s="401"/>
      <c r="J139" s="401"/>
    </row>
    <row r="140" spans="1:10" ht="29.25">
      <c r="A140" s="91" t="s">
        <v>191</v>
      </c>
      <c r="B140" s="92">
        <f>'2. PODROBNI DEL_ DETAJLNI DIO'!$O$180</f>
        <v>0</v>
      </c>
      <c r="C140" s="93" t="e">
        <f>B140/$B$141</f>
        <v>#DIV/0!</v>
      </c>
      <c r="D140" s="401"/>
      <c r="E140" s="401"/>
      <c r="F140" s="401"/>
      <c r="G140" s="401"/>
      <c r="H140" s="401"/>
      <c r="I140" s="401"/>
      <c r="J140" s="401"/>
    </row>
    <row r="141" spans="1:10" ht="15">
      <c r="A141" s="94" t="s">
        <v>156</v>
      </c>
      <c r="B141" s="95">
        <f>SUM(B137:B140)</f>
        <v>0</v>
      </c>
      <c r="C141" s="93" t="e">
        <f>B141/$B$141</f>
        <v>#DIV/0!</v>
      </c>
      <c r="D141" s="401"/>
      <c r="E141" s="401"/>
      <c r="F141" s="401"/>
      <c r="G141" s="401"/>
      <c r="H141" s="401"/>
      <c r="I141" s="401"/>
      <c r="J141" s="401"/>
    </row>
    <row r="142" spans="1:10" ht="18.75" customHeight="1">
      <c r="A142" s="438" t="s">
        <v>193</v>
      </c>
      <c r="B142" s="439"/>
      <c r="C142" s="439"/>
      <c r="D142" s="439"/>
      <c r="E142" s="439"/>
      <c r="F142" s="439"/>
      <c r="G142" s="439"/>
      <c r="H142" s="439"/>
      <c r="I142" s="439"/>
      <c r="J142" s="439"/>
    </row>
    <row r="143" spans="1:25" ht="30">
      <c r="A143" s="286" t="s">
        <v>196</v>
      </c>
      <c r="B143" s="141"/>
      <c r="D143" s="2"/>
      <c r="E143" s="2"/>
      <c r="F143" s="2"/>
      <c r="G143" s="3"/>
      <c r="H143" s="3"/>
      <c r="I143" s="8"/>
      <c r="J143" s="8"/>
      <c r="K143" s="1"/>
      <c r="L143" s="1"/>
      <c r="M143" s="1"/>
      <c r="N143" s="1"/>
      <c r="O143" s="1"/>
      <c r="P143" s="1"/>
      <c r="Q143" s="1"/>
      <c r="V143" s="413"/>
      <c r="W143" s="413"/>
      <c r="X143" s="413"/>
      <c r="Y143" s="413"/>
    </row>
    <row r="144" spans="1:25" ht="30">
      <c r="A144" s="287" t="s">
        <v>197</v>
      </c>
      <c r="B144" s="141"/>
      <c r="D144" s="2"/>
      <c r="E144" s="2"/>
      <c r="F144" s="2"/>
      <c r="G144" s="3"/>
      <c r="H144" s="3"/>
      <c r="I144" s="8"/>
      <c r="J144" s="8"/>
      <c r="K144" s="1"/>
      <c r="L144" s="1"/>
      <c r="M144" s="1"/>
      <c r="N144" s="1"/>
      <c r="O144" s="1"/>
      <c r="P144" s="1"/>
      <c r="Q144" s="1"/>
      <c r="V144" s="10"/>
      <c r="W144" s="10"/>
      <c r="X144" s="10"/>
      <c r="Y144" s="10"/>
    </row>
    <row r="145" spans="1:25" ht="15.75">
      <c r="A145" s="11"/>
      <c r="B145" s="9"/>
      <c r="D145" s="2"/>
      <c r="E145" s="2"/>
      <c r="F145" s="2"/>
      <c r="G145" s="3"/>
      <c r="H145" s="3"/>
      <c r="I145" s="8"/>
      <c r="J145" s="8"/>
      <c r="K145" s="1"/>
      <c r="L145" s="1"/>
      <c r="M145" s="1"/>
      <c r="N145" s="1"/>
      <c r="O145" s="1"/>
      <c r="P145" s="1"/>
      <c r="Q145" s="1"/>
      <c r="V145" s="10"/>
      <c r="W145" s="10"/>
      <c r="X145" s="10"/>
      <c r="Y145" s="10"/>
    </row>
    <row r="146" spans="1:5" ht="15">
      <c r="A146" s="406" t="str">
        <f>'1. VSEBINA_SADRŽAJ'!A38</f>
        <v>Partner 11 -</v>
      </c>
      <c r="B146" s="406"/>
      <c r="C146" s="406"/>
      <c r="D146" s="406"/>
      <c r="E146" s="406"/>
    </row>
    <row r="147" spans="1:8" ht="15">
      <c r="A147" s="87" t="s">
        <v>178</v>
      </c>
      <c r="B147" s="87">
        <f>'1. VSEBINA_SADRŽAJ'!E38</f>
        <v>0</v>
      </c>
      <c r="G147" s="80"/>
      <c r="H147" s="86"/>
    </row>
    <row r="148" spans="7:10" ht="15.75" thickBot="1">
      <c r="G148" s="88"/>
      <c r="H148" s="88"/>
      <c r="J148" s="88"/>
    </row>
    <row r="149" spans="1:10" ht="59.25">
      <c r="A149" s="89" t="s">
        <v>184</v>
      </c>
      <c r="B149" s="90" t="s">
        <v>185</v>
      </c>
      <c r="C149" s="146" t="s">
        <v>63</v>
      </c>
      <c r="D149" s="402" t="s">
        <v>186</v>
      </c>
      <c r="E149" s="402"/>
      <c r="F149" s="402"/>
      <c r="G149" s="402"/>
      <c r="H149" s="402"/>
      <c r="I149" s="402"/>
      <c r="J149" s="402"/>
    </row>
    <row r="150" spans="1:10" ht="15">
      <c r="A150" s="91" t="s">
        <v>188</v>
      </c>
      <c r="B150" s="92">
        <f>'2. PODROBNI DEL_ DETAJLNI DIO'!$Y$52+'2. PODROBNI DEL_ DETAJLNI DIO'!$U$72</f>
        <v>0</v>
      </c>
      <c r="C150" s="93" t="e">
        <f>B150/$B$154</f>
        <v>#DIV/0!</v>
      </c>
      <c r="D150" s="403"/>
      <c r="E150" s="404"/>
      <c r="F150" s="404"/>
      <c r="G150" s="404"/>
      <c r="H150" s="404"/>
      <c r="I150" s="404"/>
      <c r="J150" s="405"/>
    </row>
    <row r="151" spans="1:10" ht="29.25">
      <c r="A151" s="91" t="s">
        <v>189</v>
      </c>
      <c r="B151" s="92">
        <f>'2. PODROBNI DEL_ DETAJLNI DIO'!$AL$93</f>
        <v>0</v>
      </c>
      <c r="C151" s="93" t="e">
        <f>B151/$B$154</f>
        <v>#DIV/0!</v>
      </c>
      <c r="D151" s="401"/>
      <c r="E151" s="401"/>
      <c r="F151" s="401"/>
      <c r="G151" s="401"/>
      <c r="H151" s="401"/>
      <c r="I151" s="401"/>
      <c r="J151" s="401"/>
    </row>
    <row r="152" spans="1:10" ht="15">
      <c r="A152" s="91" t="s">
        <v>190</v>
      </c>
      <c r="B152" s="92">
        <f>'2. PODROBNI DEL_ DETAJLNI DIO'!$AL$126+'2. PODROBNI DEL_ DETAJLNI DIO'!$AL$145</f>
        <v>0</v>
      </c>
      <c r="C152" s="93" t="e">
        <f>B152/$B$154</f>
        <v>#DIV/0!</v>
      </c>
      <c r="D152" s="401"/>
      <c r="E152" s="401"/>
      <c r="F152" s="401"/>
      <c r="G152" s="401"/>
      <c r="H152" s="401"/>
      <c r="I152" s="401"/>
      <c r="J152" s="401"/>
    </row>
    <row r="153" spans="1:10" ht="29.25">
      <c r="A153" s="91" t="s">
        <v>191</v>
      </c>
      <c r="B153" s="92">
        <f>'2. PODROBNI DEL_ DETAJLNI DIO'!$O$181</f>
        <v>0</v>
      </c>
      <c r="C153" s="93" t="e">
        <f>B153/$B$154</f>
        <v>#DIV/0!</v>
      </c>
      <c r="D153" s="401"/>
      <c r="E153" s="401"/>
      <c r="F153" s="401"/>
      <c r="G153" s="401"/>
      <c r="H153" s="401"/>
      <c r="I153" s="401"/>
      <c r="J153" s="401"/>
    </row>
    <row r="154" spans="1:10" ht="15">
      <c r="A154" s="94" t="s">
        <v>156</v>
      </c>
      <c r="B154" s="95">
        <f>SUM(B150:B153)</f>
        <v>0</v>
      </c>
      <c r="C154" s="93" t="e">
        <f>B154/$B$154</f>
        <v>#DIV/0!</v>
      </c>
      <c r="D154" s="401"/>
      <c r="E154" s="401"/>
      <c r="F154" s="401"/>
      <c r="G154" s="401"/>
      <c r="H154" s="401"/>
      <c r="I154" s="401"/>
      <c r="J154" s="401"/>
    </row>
    <row r="155" spans="1:10" ht="15.75" customHeight="1">
      <c r="A155" s="438" t="s">
        <v>192</v>
      </c>
      <c r="B155" s="439"/>
      <c r="C155" s="439"/>
      <c r="D155" s="439"/>
      <c r="E155" s="439"/>
      <c r="F155" s="439"/>
      <c r="G155" s="439"/>
      <c r="H155" s="439"/>
      <c r="I155" s="439"/>
      <c r="J155" s="439"/>
    </row>
    <row r="156" spans="1:25" ht="30">
      <c r="A156" s="286" t="s">
        <v>196</v>
      </c>
      <c r="B156" s="141"/>
      <c r="D156" s="2"/>
      <c r="E156" s="2"/>
      <c r="F156" s="2"/>
      <c r="G156" s="3"/>
      <c r="H156" s="3"/>
      <c r="I156" s="8"/>
      <c r="J156" s="8"/>
      <c r="K156" s="1"/>
      <c r="L156" s="1"/>
      <c r="M156" s="1"/>
      <c r="N156" s="1"/>
      <c r="O156" s="1"/>
      <c r="P156" s="1"/>
      <c r="Q156" s="1"/>
      <c r="V156" s="413"/>
      <c r="W156" s="413"/>
      <c r="X156" s="413"/>
      <c r="Y156" s="413"/>
    </row>
    <row r="157" spans="1:25" ht="30">
      <c r="A157" s="287" t="s">
        <v>197</v>
      </c>
      <c r="B157" s="141"/>
      <c r="D157" s="2"/>
      <c r="E157" s="2"/>
      <c r="F157" s="2"/>
      <c r="G157" s="3"/>
      <c r="H157" s="3"/>
      <c r="I157" s="8"/>
      <c r="J157" s="8"/>
      <c r="K157" s="1"/>
      <c r="L157" s="1"/>
      <c r="M157" s="1"/>
      <c r="N157" s="1"/>
      <c r="O157" s="1"/>
      <c r="P157" s="1"/>
      <c r="Q157" s="1"/>
      <c r="V157" s="10"/>
      <c r="W157" s="10"/>
      <c r="X157" s="10"/>
      <c r="Y157" s="10"/>
    </row>
    <row r="158" spans="1:25" ht="15.75">
      <c r="A158" s="11"/>
      <c r="B158" s="9"/>
      <c r="D158" s="2"/>
      <c r="E158" s="2"/>
      <c r="F158" s="2"/>
      <c r="G158" s="3"/>
      <c r="H158" s="3"/>
      <c r="I158" s="8"/>
      <c r="J158" s="8"/>
      <c r="K158" s="1"/>
      <c r="L158" s="1"/>
      <c r="M158" s="1"/>
      <c r="N158" s="1"/>
      <c r="O158" s="1"/>
      <c r="P158" s="1"/>
      <c r="Q158" s="1"/>
      <c r="V158" s="10"/>
      <c r="W158" s="10"/>
      <c r="X158" s="10"/>
      <c r="Y158" s="10"/>
    </row>
    <row r="159" spans="1:5" ht="15">
      <c r="A159" s="406" t="str">
        <f>'1. VSEBINA_SADRŽAJ'!A39</f>
        <v>Partner 12 -</v>
      </c>
      <c r="B159" s="406"/>
      <c r="C159" s="406"/>
      <c r="D159" s="406"/>
      <c r="E159" s="406"/>
    </row>
    <row r="160" spans="1:8" ht="15">
      <c r="A160" s="87" t="s">
        <v>178</v>
      </c>
      <c r="B160" s="87">
        <f>'1. VSEBINA_SADRŽAJ'!E39</f>
        <v>0</v>
      </c>
      <c r="G160" s="80"/>
      <c r="H160" s="86"/>
    </row>
    <row r="161" spans="7:10" ht="15.75" thickBot="1">
      <c r="G161" s="88"/>
      <c r="H161" s="88"/>
      <c r="J161" s="88"/>
    </row>
    <row r="162" spans="1:10" ht="59.25">
      <c r="A162" s="89" t="s">
        <v>184</v>
      </c>
      <c r="B162" s="90" t="s">
        <v>185</v>
      </c>
      <c r="C162" s="146" t="s">
        <v>63</v>
      </c>
      <c r="D162" s="402" t="s">
        <v>186</v>
      </c>
      <c r="E162" s="402"/>
      <c r="F162" s="402"/>
      <c r="G162" s="402"/>
      <c r="H162" s="402"/>
      <c r="I162" s="402"/>
      <c r="J162" s="402"/>
    </row>
    <row r="163" spans="1:10" ht="15">
      <c r="A163" s="91" t="s">
        <v>188</v>
      </c>
      <c r="B163" s="92">
        <f>'2. PODROBNI DEL_ DETAJLNI DIO'!$Y$55+'2. PODROBNI DEL_ DETAJLNI DIO'!$U$73</f>
        <v>0</v>
      </c>
      <c r="C163" s="93" t="e">
        <f>B163/$B$167</f>
        <v>#DIV/0!</v>
      </c>
      <c r="D163" s="403"/>
      <c r="E163" s="404"/>
      <c r="F163" s="404"/>
      <c r="G163" s="404"/>
      <c r="H163" s="404"/>
      <c r="I163" s="404"/>
      <c r="J163" s="405"/>
    </row>
    <row r="164" spans="1:10" ht="29.25">
      <c r="A164" s="91" t="s">
        <v>189</v>
      </c>
      <c r="B164" s="92">
        <f>'2. PODROBNI DEL_ DETAJLNI DIO'!$AL$94</f>
        <v>0</v>
      </c>
      <c r="C164" s="93" t="e">
        <f>B164/$B$167</f>
        <v>#DIV/0!</v>
      </c>
      <c r="D164" s="401"/>
      <c r="E164" s="401"/>
      <c r="F164" s="401"/>
      <c r="G164" s="401"/>
      <c r="H164" s="401"/>
      <c r="I164" s="401"/>
      <c r="J164" s="401"/>
    </row>
    <row r="165" spans="1:10" ht="15">
      <c r="A165" s="91" t="s">
        <v>190</v>
      </c>
      <c r="B165" s="92">
        <f>'2. PODROBNI DEL_ DETAJLNI DIO'!$AL$127+'2. PODROBNI DEL_ DETAJLNI DIO'!$AL$146</f>
        <v>0</v>
      </c>
      <c r="C165" s="93" t="e">
        <f>B165/$B$167</f>
        <v>#DIV/0!</v>
      </c>
      <c r="D165" s="401"/>
      <c r="E165" s="401"/>
      <c r="F165" s="401"/>
      <c r="G165" s="401"/>
      <c r="H165" s="401"/>
      <c r="I165" s="401"/>
      <c r="J165" s="401"/>
    </row>
    <row r="166" spans="1:10" ht="29.25">
      <c r="A166" s="91" t="s">
        <v>191</v>
      </c>
      <c r="B166" s="92">
        <f>'2. PODROBNI DEL_ DETAJLNI DIO'!$O$182</f>
        <v>0</v>
      </c>
      <c r="C166" s="93" t="e">
        <f>B166/$B$167</f>
        <v>#DIV/0!</v>
      </c>
      <c r="D166" s="401"/>
      <c r="E166" s="401"/>
      <c r="F166" s="401"/>
      <c r="G166" s="401"/>
      <c r="H166" s="401"/>
      <c r="I166" s="401"/>
      <c r="J166" s="401"/>
    </row>
    <row r="167" spans="1:10" ht="15">
      <c r="A167" s="94" t="s">
        <v>156</v>
      </c>
      <c r="B167" s="95">
        <f>SUM(B163:B166)</f>
        <v>0</v>
      </c>
      <c r="C167" s="93" t="e">
        <f>B167/$B$167</f>
        <v>#DIV/0!</v>
      </c>
      <c r="D167" s="401"/>
      <c r="E167" s="401"/>
      <c r="F167" s="401"/>
      <c r="G167" s="401"/>
      <c r="H167" s="401"/>
      <c r="I167" s="401"/>
      <c r="J167" s="401"/>
    </row>
    <row r="168" spans="1:10" ht="15.75" customHeight="1">
      <c r="A168" s="438" t="s">
        <v>192</v>
      </c>
      <c r="B168" s="439"/>
      <c r="C168" s="439"/>
      <c r="D168" s="439"/>
      <c r="E168" s="439"/>
      <c r="F168" s="439"/>
      <c r="G168" s="439"/>
      <c r="H168" s="439"/>
      <c r="I168" s="439"/>
      <c r="J168" s="439"/>
    </row>
    <row r="169" spans="1:25" ht="30">
      <c r="A169" s="286" t="s">
        <v>196</v>
      </c>
      <c r="B169" s="141"/>
      <c r="D169" s="2"/>
      <c r="E169" s="2"/>
      <c r="F169" s="2"/>
      <c r="G169" s="3"/>
      <c r="H169" s="3"/>
      <c r="I169" s="8"/>
      <c r="J169" s="8"/>
      <c r="K169" s="1"/>
      <c r="L169" s="1"/>
      <c r="M169" s="1"/>
      <c r="N169" s="1"/>
      <c r="O169" s="1"/>
      <c r="P169" s="1"/>
      <c r="Q169" s="1"/>
      <c r="V169" s="413"/>
      <c r="W169" s="413"/>
      <c r="X169" s="413"/>
      <c r="Y169" s="413"/>
    </row>
    <row r="170" spans="1:25" ht="30">
      <c r="A170" s="287" t="s">
        <v>197</v>
      </c>
      <c r="B170" s="141"/>
      <c r="D170" s="2"/>
      <c r="E170" s="2"/>
      <c r="F170" s="2"/>
      <c r="G170" s="3"/>
      <c r="H170" s="3"/>
      <c r="I170" s="8"/>
      <c r="J170" s="8"/>
      <c r="K170" s="1"/>
      <c r="L170" s="1"/>
      <c r="M170" s="1"/>
      <c r="N170" s="1"/>
      <c r="O170" s="1"/>
      <c r="P170" s="1"/>
      <c r="Q170" s="1"/>
      <c r="V170" s="10"/>
      <c r="W170" s="10"/>
      <c r="X170" s="10"/>
      <c r="Y170" s="10"/>
    </row>
    <row r="171" spans="1:25" ht="15.75">
      <c r="A171" s="11"/>
      <c r="B171" s="9"/>
      <c r="D171" s="2"/>
      <c r="E171" s="2"/>
      <c r="F171" s="2"/>
      <c r="G171" s="3"/>
      <c r="H171" s="3"/>
      <c r="I171" s="8"/>
      <c r="J171" s="8"/>
      <c r="K171" s="1"/>
      <c r="L171" s="1"/>
      <c r="M171" s="1"/>
      <c r="N171" s="1"/>
      <c r="O171" s="1"/>
      <c r="P171" s="1"/>
      <c r="Q171" s="1"/>
      <c r="V171" s="10"/>
      <c r="W171" s="10"/>
      <c r="X171" s="10"/>
      <c r="Y171" s="10"/>
    </row>
    <row r="172" spans="1:9" ht="18" customHeight="1">
      <c r="A172" s="97"/>
      <c r="B172" s="98"/>
      <c r="C172" s="99"/>
      <c r="D172" s="99"/>
      <c r="E172" s="99"/>
      <c r="F172" s="77"/>
      <c r="G172" s="77"/>
      <c r="H172" s="77"/>
      <c r="I172" s="77"/>
    </row>
    <row r="173" spans="1:5" ht="43.5" customHeight="1">
      <c r="A173" s="407" t="s">
        <v>220</v>
      </c>
      <c r="B173" s="408"/>
      <c r="D173" s="437"/>
      <c r="E173" s="437"/>
    </row>
    <row r="174" ht="15.75" thickBot="1">
      <c r="A174" s="100"/>
    </row>
    <row r="175" spans="1:10" ht="59.25">
      <c r="A175" s="89" t="s">
        <v>184</v>
      </c>
      <c r="B175" s="90" t="s">
        <v>185</v>
      </c>
      <c r="C175" s="145" t="s">
        <v>63</v>
      </c>
      <c r="D175" s="402" t="s">
        <v>186</v>
      </c>
      <c r="E175" s="402"/>
      <c r="F175" s="402"/>
      <c r="G175" s="402"/>
      <c r="H175" s="402"/>
      <c r="I175" s="402"/>
      <c r="J175" s="402"/>
    </row>
    <row r="176" spans="1:10" ht="15">
      <c r="A176" s="91" t="s">
        <v>188</v>
      </c>
      <c r="B176" s="101">
        <f>B20+B33+B46+B59+B72+B85+B98+B111+B124+B137+B150+B163</f>
        <v>0</v>
      </c>
      <c r="C176" s="102" t="e">
        <f>B176/$B$180</f>
        <v>#DIV/0!</v>
      </c>
      <c r="D176" s="403"/>
      <c r="E176" s="404"/>
      <c r="F176" s="404"/>
      <c r="G176" s="404"/>
      <c r="H176" s="404"/>
      <c r="I176" s="404"/>
      <c r="J176" s="405"/>
    </row>
    <row r="177" spans="1:10" ht="29.25">
      <c r="A177" s="91" t="s">
        <v>189</v>
      </c>
      <c r="B177" s="101">
        <f>B21+B34+B47+B60+B73+B86+B99+B112+B125+B138+B151+B164</f>
        <v>0</v>
      </c>
      <c r="C177" s="102" t="e">
        <f>B177/$B$180</f>
        <v>#DIV/0!</v>
      </c>
      <c r="D177" s="401"/>
      <c r="E177" s="401"/>
      <c r="F177" s="401"/>
      <c r="G177" s="401"/>
      <c r="H177" s="401"/>
      <c r="I177" s="401"/>
      <c r="J177" s="401"/>
    </row>
    <row r="178" spans="1:10" ht="15">
      <c r="A178" s="91" t="s">
        <v>190</v>
      </c>
      <c r="B178" s="101">
        <f>B22+B35+B48+B61+B74+B87+B100+B113+B126+B139+B152+B165</f>
        <v>0</v>
      </c>
      <c r="C178" s="102" t="e">
        <f>B178/$B$180</f>
        <v>#DIV/0!</v>
      </c>
      <c r="D178" s="401"/>
      <c r="E178" s="401"/>
      <c r="F178" s="401"/>
      <c r="G178" s="401"/>
      <c r="H178" s="401"/>
      <c r="I178" s="401"/>
      <c r="J178" s="401"/>
    </row>
    <row r="179" spans="1:10" ht="29.25">
      <c r="A179" s="91" t="s">
        <v>191</v>
      </c>
      <c r="B179" s="101">
        <f>B23+B36+B49+B62+B75+B88+B101+B114+B127+B140+B153+B166</f>
        <v>0</v>
      </c>
      <c r="C179" s="102" t="e">
        <f>B179/$B$180</f>
        <v>#DIV/0!</v>
      </c>
      <c r="D179" s="401"/>
      <c r="E179" s="401"/>
      <c r="F179" s="401"/>
      <c r="G179" s="401"/>
      <c r="H179" s="401"/>
      <c r="I179" s="401"/>
      <c r="J179" s="401"/>
    </row>
    <row r="180" spans="1:10" ht="15">
      <c r="A180" s="94" t="s">
        <v>156</v>
      </c>
      <c r="B180" s="95">
        <f>SUM(B176:B179)</f>
        <v>0</v>
      </c>
      <c r="C180" s="102" t="e">
        <f>B180/$B$180</f>
        <v>#DIV/0!</v>
      </c>
      <c r="D180" s="401"/>
      <c r="E180" s="401"/>
      <c r="F180" s="401"/>
      <c r="G180" s="401"/>
      <c r="H180" s="401"/>
      <c r="I180" s="401"/>
      <c r="J180" s="401"/>
    </row>
    <row r="181" spans="1:10" ht="19.5" customHeight="1">
      <c r="A181" s="438" t="s">
        <v>193</v>
      </c>
      <c r="B181" s="439"/>
      <c r="C181" s="439"/>
      <c r="D181" s="439"/>
      <c r="E181" s="439"/>
      <c r="F181" s="439"/>
      <c r="G181" s="439"/>
      <c r="H181" s="439"/>
      <c r="I181" s="439"/>
      <c r="J181" s="439"/>
    </row>
    <row r="182" spans="1:44" s="83" customFormat="1" ht="15">
      <c r="A182" s="282"/>
      <c r="B182" s="283"/>
      <c r="C182" s="283"/>
      <c r="D182" s="283"/>
      <c r="E182" s="284"/>
      <c r="F182" s="103"/>
      <c r="G182" s="285"/>
      <c r="H182" s="81"/>
      <c r="I182" s="82"/>
      <c r="J182" s="81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</row>
    <row r="183" spans="1:10" ht="15">
      <c r="A183" s="96"/>
      <c r="B183" s="104"/>
      <c r="C183" s="104"/>
      <c r="D183" s="104"/>
      <c r="E183" s="105"/>
      <c r="F183" s="103"/>
      <c r="G183" s="85"/>
      <c r="H183" s="86"/>
      <c r="I183" s="106"/>
      <c r="J183" s="86"/>
    </row>
    <row r="184" spans="1:5" ht="26.25">
      <c r="A184" s="412" t="s">
        <v>221</v>
      </c>
      <c r="B184" s="412"/>
      <c r="C184" s="412"/>
      <c r="D184" s="412"/>
      <c r="E184" s="107" t="s">
        <v>80</v>
      </c>
    </row>
    <row r="185" ht="18">
      <c r="A185" s="108"/>
    </row>
    <row r="186" spans="1:10" ht="34.5" customHeight="1">
      <c r="A186" s="425" t="s">
        <v>222</v>
      </c>
      <c r="B186" s="374"/>
      <c r="C186" s="374"/>
      <c r="D186" s="374"/>
      <c r="E186" s="374"/>
      <c r="F186" s="419"/>
      <c r="G186" s="7"/>
      <c r="H186" s="7"/>
      <c r="I186" s="7"/>
      <c r="J186" s="7"/>
    </row>
    <row r="187" spans="1:10" ht="14.25">
      <c r="A187" s="109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5">
      <c r="A188" s="110"/>
      <c r="B188" s="110"/>
      <c r="C188" s="110"/>
      <c r="D188" s="110"/>
      <c r="E188" s="428" t="s">
        <v>21</v>
      </c>
      <c r="F188" s="429"/>
      <c r="G188" s="429"/>
      <c r="H188" s="430"/>
      <c r="I188" s="110"/>
      <c r="J188" s="7"/>
    </row>
    <row r="189" spans="1:10" ht="76.5">
      <c r="A189" s="111" t="s">
        <v>223</v>
      </c>
      <c r="B189" s="112" t="s">
        <v>19</v>
      </c>
      <c r="C189" s="113" t="s">
        <v>97</v>
      </c>
      <c r="D189" s="112" t="s">
        <v>20</v>
      </c>
      <c r="E189" s="294" t="s">
        <v>285</v>
      </c>
      <c r="F189" s="292" t="s">
        <v>227</v>
      </c>
      <c r="G189" s="292" t="s">
        <v>228</v>
      </c>
      <c r="H189" s="293" t="s">
        <v>229</v>
      </c>
      <c r="I189" s="295" t="s">
        <v>230</v>
      </c>
      <c r="J189" s="7"/>
    </row>
    <row r="190" spans="1:10" ht="14.25">
      <c r="A190" s="114"/>
      <c r="B190" s="115" t="s">
        <v>64</v>
      </c>
      <c r="C190" s="115" t="s">
        <v>64</v>
      </c>
      <c r="D190" s="115" t="s">
        <v>64</v>
      </c>
      <c r="E190" s="115" t="s">
        <v>64</v>
      </c>
      <c r="F190" s="115" t="s">
        <v>64</v>
      </c>
      <c r="G190" s="115" t="s">
        <v>64</v>
      </c>
      <c r="H190" s="115" t="s">
        <v>64</v>
      </c>
      <c r="I190" s="115" t="s">
        <v>64</v>
      </c>
      <c r="J190" s="7"/>
    </row>
    <row r="191" spans="1:12" ht="14.25">
      <c r="A191" s="116" t="str">
        <f>'1. VSEBINA_SADRŽAJ'!A28</f>
        <v>LP - Partner 1 - </v>
      </c>
      <c r="B191" s="117">
        <f>SUM(B20:B23)-B26-B27</f>
        <v>0</v>
      </c>
      <c r="C191" s="117">
        <f>IF(B191-E191-F191-G191-H191&lt;0,"Error",B191-E191-F191-H191-G191)</f>
        <v>0</v>
      </c>
      <c r="D191" s="144" t="e">
        <f>IF(C191/B191&gt;85%,"Error",C191/B191)</f>
        <v>#DIV/0!</v>
      </c>
      <c r="E191" s="142"/>
      <c r="F191" s="142"/>
      <c r="G191" s="142"/>
      <c r="H191" s="142"/>
      <c r="I191" s="143"/>
      <c r="J191" s="8"/>
      <c r="L191" s="118"/>
    </row>
    <row r="192" spans="1:12" ht="14.25">
      <c r="A192" s="116" t="str">
        <f>'1. VSEBINA_SADRŽAJ'!A29</f>
        <v>Partner 2 -</v>
      </c>
      <c r="B192" s="117">
        <f>SUM(B33:B36)-B39-B40</f>
        <v>0</v>
      </c>
      <c r="C192" s="117">
        <f aca="true" t="shared" si="0" ref="C192:C202">IF(B192-E192-F192-G192-H192&lt;0,"Error",B192-E192-F192-H192-G192)</f>
        <v>0</v>
      </c>
      <c r="D192" s="144" t="e">
        <f aca="true" t="shared" si="1" ref="D192:D202">IF(C192/B192&gt;85%,"Error",C192/B192)</f>
        <v>#DIV/0!</v>
      </c>
      <c r="E192" s="142"/>
      <c r="F192" s="142"/>
      <c r="G192" s="142"/>
      <c r="H192" s="142"/>
      <c r="I192" s="143"/>
      <c r="J192" s="8"/>
      <c r="L192" s="118"/>
    </row>
    <row r="193" spans="1:10" ht="14.25">
      <c r="A193" s="116" t="str">
        <f>'1. VSEBINA_SADRŽAJ'!A30</f>
        <v>Partner 3 -</v>
      </c>
      <c r="B193" s="117">
        <f>SUM(B46:B49)-B52-B53</f>
        <v>0</v>
      </c>
      <c r="C193" s="117">
        <f t="shared" si="0"/>
        <v>0</v>
      </c>
      <c r="D193" s="144" t="e">
        <f t="shared" si="1"/>
        <v>#DIV/0!</v>
      </c>
      <c r="E193" s="142"/>
      <c r="F193" s="142"/>
      <c r="G193" s="142"/>
      <c r="H193" s="142"/>
      <c r="I193" s="143"/>
      <c r="J193" s="8"/>
    </row>
    <row r="194" spans="1:10" ht="14.25">
      <c r="A194" s="116" t="str">
        <f>'1. VSEBINA_SADRŽAJ'!A31</f>
        <v>Partner 4 -</v>
      </c>
      <c r="B194" s="117">
        <f>SUM(B59:B62)-B65-B66</f>
        <v>0</v>
      </c>
      <c r="C194" s="117">
        <f t="shared" si="0"/>
        <v>0</v>
      </c>
      <c r="D194" s="144" t="e">
        <f t="shared" si="1"/>
        <v>#DIV/0!</v>
      </c>
      <c r="E194" s="142"/>
      <c r="F194" s="142"/>
      <c r="G194" s="142"/>
      <c r="H194" s="142"/>
      <c r="I194" s="143"/>
      <c r="J194" s="8"/>
    </row>
    <row r="195" spans="1:10" ht="14.25">
      <c r="A195" s="116" t="str">
        <f>'1. VSEBINA_SADRŽAJ'!A32</f>
        <v>Partner 5 -</v>
      </c>
      <c r="B195" s="117">
        <f>SUM(B72:B75)-B78-B79</f>
        <v>0</v>
      </c>
      <c r="C195" s="117">
        <f t="shared" si="0"/>
        <v>0</v>
      </c>
      <c r="D195" s="144" t="e">
        <f t="shared" si="1"/>
        <v>#DIV/0!</v>
      </c>
      <c r="E195" s="142"/>
      <c r="F195" s="142"/>
      <c r="G195" s="142"/>
      <c r="H195" s="142"/>
      <c r="I195" s="143"/>
      <c r="J195" s="8"/>
    </row>
    <row r="196" spans="1:10" ht="14.25">
      <c r="A196" s="116" t="str">
        <f>'1. VSEBINA_SADRŽAJ'!A33</f>
        <v>Partner 6 -</v>
      </c>
      <c r="B196" s="117">
        <f>SUM(B85:B88)-B91-B92</f>
        <v>0</v>
      </c>
      <c r="C196" s="117">
        <f t="shared" si="0"/>
        <v>0</v>
      </c>
      <c r="D196" s="144" t="e">
        <f t="shared" si="1"/>
        <v>#DIV/0!</v>
      </c>
      <c r="E196" s="142"/>
      <c r="F196" s="142"/>
      <c r="G196" s="142"/>
      <c r="H196" s="142"/>
      <c r="I196" s="143"/>
      <c r="J196" s="8"/>
    </row>
    <row r="197" spans="1:10" ht="14.25">
      <c r="A197" s="116" t="str">
        <f>'1. VSEBINA_SADRŽAJ'!A34</f>
        <v>Partner 7 -</v>
      </c>
      <c r="B197" s="117">
        <f>SUM(B98:B101)-B104-B105</f>
        <v>0</v>
      </c>
      <c r="C197" s="117">
        <f t="shared" si="0"/>
        <v>0</v>
      </c>
      <c r="D197" s="144" t="e">
        <f t="shared" si="1"/>
        <v>#DIV/0!</v>
      </c>
      <c r="E197" s="142"/>
      <c r="F197" s="142"/>
      <c r="G197" s="142"/>
      <c r="H197" s="142"/>
      <c r="I197" s="143"/>
      <c r="J197" s="8"/>
    </row>
    <row r="198" spans="1:10" ht="14.25">
      <c r="A198" s="116" t="str">
        <f>'1. VSEBINA_SADRŽAJ'!A35</f>
        <v>Partner 8 -</v>
      </c>
      <c r="B198" s="117">
        <f>SUM(B111:B114)-B117-B118</f>
        <v>0</v>
      </c>
      <c r="C198" s="117">
        <f t="shared" si="0"/>
        <v>0</v>
      </c>
      <c r="D198" s="144" t="e">
        <f t="shared" si="1"/>
        <v>#DIV/0!</v>
      </c>
      <c r="E198" s="142"/>
      <c r="F198" s="142"/>
      <c r="G198" s="142"/>
      <c r="H198" s="142"/>
      <c r="I198" s="143"/>
      <c r="J198" s="8"/>
    </row>
    <row r="199" spans="1:10" ht="14.25">
      <c r="A199" s="116" t="str">
        <f>'1. VSEBINA_SADRŽAJ'!A36</f>
        <v>Partner 9 -</v>
      </c>
      <c r="B199" s="117">
        <f>SUM(B124:B127)-B130-B131</f>
        <v>0</v>
      </c>
      <c r="C199" s="117">
        <f t="shared" si="0"/>
        <v>0</v>
      </c>
      <c r="D199" s="144" t="e">
        <f t="shared" si="1"/>
        <v>#DIV/0!</v>
      </c>
      <c r="E199" s="142"/>
      <c r="F199" s="142"/>
      <c r="G199" s="142"/>
      <c r="H199" s="142"/>
      <c r="I199" s="143"/>
      <c r="J199" s="8"/>
    </row>
    <row r="200" spans="1:10" ht="14.25">
      <c r="A200" s="116" t="str">
        <f>'1. VSEBINA_SADRŽAJ'!A37</f>
        <v>Partner 10 -</v>
      </c>
      <c r="B200" s="117">
        <f>SUM(B137:B140)-B143-B144</f>
        <v>0</v>
      </c>
      <c r="C200" s="117">
        <f t="shared" si="0"/>
        <v>0</v>
      </c>
      <c r="D200" s="144" t="e">
        <f t="shared" si="1"/>
        <v>#DIV/0!</v>
      </c>
      <c r="E200" s="142"/>
      <c r="F200" s="142"/>
      <c r="G200" s="142"/>
      <c r="H200" s="142"/>
      <c r="I200" s="143"/>
      <c r="J200" s="8"/>
    </row>
    <row r="201" spans="1:10" ht="14.25">
      <c r="A201" s="116" t="str">
        <f>'1. VSEBINA_SADRŽAJ'!A38</f>
        <v>Partner 11 -</v>
      </c>
      <c r="B201" s="117">
        <f>SUM(B150:B153)-B156-B157</f>
        <v>0</v>
      </c>
      <c r="C201" s="117">
        <f t="shared" si="0"/>
        <v>0</v>
      </c>
      <c r="D201" s="144" t="e">
        <f t="shared" si="1"/>
        <v>#DIV/0!</v>
      </c>
      <c r="E201" s="142"/>
      <c r="F201" s="142"/>
      <c r="G201" s="142"/>
      <c r="H201" s="142"/>
      <c r="I201" s="143"/>
      <c r="J201" s="8"/>
    </row>
    <row r="202" spans="1:10" ht="14.25">
      <c r="A202" s="116" t="str">
        <f>'1. VSEBINA_SADRŽAJ'!A39</f>
        <v>Partner 12 -</v>
      </c>
      <c r="B202" s="117">
        <f>SUM(B163:B166)-B169-B170</f>
        <v>0</v>
      </c>
      <c r="C202" s="117">
        <f t="shared" si="0"/>
        <v>0</v>
      </c>
      <c r="D202" s="144" t="e">
        <f t="shared" si="1"/>
        <v>#DIV/0!</v>
      </c>
      <c r="E202" s="142"/>
      <c r="F202" s="142"/>
      <c r="G202" s="142"/>
      <c r="H202" s="142"/>
      <c r="I202" s="143"/>
      <c r="J202" s="8"/>
    </row>
    <row r="203" spans="1:10" ht="15">
      <c r="A203" s="119" t="s">
        <v>156</v>
      </c>
      <c r="B203" s="120">
        <f>SUM(B191:B202)</f>
        <v>0</v>
      </c>
      <c r="C203" s="120">
        <f>SUM(C191:C202)</f>
        <v>0</v>
      </c>
      <c r="D203" s="120"/>
      <c r="E203" s="120">
        <f>SUM(E191:E202)</f>
        <v>0</v>
      </c>
      <c r="F203" s="120">
        <f>SUM(F191:F202)</f>
        <v>0</v>
      </c>
      <c r="G203" s="120">
        <f>SUM(G191:G202)</f>
        <v>0</v>
      </c>
      <c r="H203" s="120">
        <f>SUM(H191:H202)</f>
        <v>0</v>
      </c>
      <c r="I203" s="120">
        <f>SUM(I191:I202)</f>
        <v>0</v>
      </c>
      <c r="J203" s="8"/>
    </row>
    <row r="205" spans="1:2" ht="28.5" customHeight="1">
      <c r="A205" s="431" t="s">
        <v>231</v>
      </c>
      <c r="B205" s="416"/>
    </row>
    <row r="206" spans="1:25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310"/>
      <c r="V206" s="310"/>
      <c r="W206" s="310"/>
      <c r="X206" s="310"/>
      <c r="Y206" s="310"/>
    </row>
    <row r="207" spans="1:25" ht="30">
      <c r="A207" s="5"/>
      <c r="B207" s="300" t="s">
        <v>237</v>
      </c>
      <c r="D207" s="2"/>
      <c r="E207" s="2"/>
      <c r="F207" s="2"/>
      <c r="G207" s="3"/>
      <c r="H207" s="3"/>
      <c r="I207" s="8"/>
      <c r="J207" s="8"/>
      <c r="K207" s="1"/>
      <c r="L207" s="1"/>
      <c r="M207" s="1"/>
      <c r="N207" s="1"/>
      <c r="O207" s="1"/>
      <c r="P207" s="1"/>
      <c r="Q207" s="1"/>
      <c r="V207" s="432" t="s">
        <v>63</v>
      </c>
      <c r="W207" s="432"/>
      <c r="X207" s="432"/>
      <c r="Y207" s="432"/>
    </row>
    <row r="208" spans="1:25" ht="31.5">
      <c r="A208" s="296" t="s">
        <v>232</v>
      </c>
      <c r="B208" s="61">
        <f>B203</f>
        <v>0</v>
      </c>
      <c r="D208" s="2"/>
      <c r="E208" s="2"/>
      <c r="F208" s="2"/>
      <c r="G208" s="3"/>
      <c r="H208" s="3"/>
      <c r="I208" s="8"/>
      <c r="J208" s="8"/>
      <c r="K208" s="1"/>
      <c r="L208" s="1"/>
      <c r="M208" s="1"/>
      <c r="N208" s="1"/>
      <c r="O208" s="1"/>
      <c r="P208" s="1"/>
      <c r="Q208" s="1"/>
      <c r="V208" s="426"/>
      <c r="W208" s="426"/>
      <c r="X208" s="426"/>
      <c r="Y208" s="426"/>
    </row>
    <row r="209" spans="1:25" ht="30">
      <c r="A209" s="297" t="s">
        <v>233</v>
      </c>
      <c r="B209" s="63">
        <f>B26+B39+B52+B65+B78+B91+B104+B117+B130+B143+B156+B169</f>
        <v>0</v>
      </c>
      <c r="D209" s="2"/>
      <c r="E209" s="2"/>
      <c r="F209" s="2"/>
      <c r="G209" s="3"/>
      <c r="H209" s="3"/>
      <c r="I209" s="8"/>
      <c r="J209" s="8"/>
      <c r="K209" s="1"/>
      <c r="L209" s="1"/>
      <c r="M209" s="1"/>
      <c r="N209" s="1"/>
      <c r="O209" s="1"/>
      <c r="P209" s="1"/>
      <c r="Q209" s="1"/>
      <c r="V209" s="413"/>
      <c r="W209" s="413"/>
      <c r="X209" s="413"/>
      <c r="Y209" s="413"/>
    </row>
    <row r="210" spans="1:25" ht="30">
      <c r="A210" s="297" t="s">
        <v>234</v>
      </c>
      <c r="B210" s="63">
        <f>B27+B40+B53+B66+B79+B92+B105+B118+B131+B144+B157+B170</f>
        <v>0</v>
      </c>
      <c r="D210" s="2"/>
      <c r="E210" s="2"/>
      <c r="F210" s="2"/>
      <c r="G210" s="3"/>
      <c r="H210" s="3"/>
      <c r="I210" s="8"/>
      <c r="J210" s="8"/>
      <c r="K210" s="1"/>
      <c r="L210" s="1"/>
      <c r="M210" s="1"/>
      <c r="N210" s="1"/>
      <c r="O210" s="1"/>
      <c r="P210" s="1"/>
      <c r="Q210" s="1"/>
      <c r="V210" s="10"/>
      <c r="W210" s="10"/>
      <c r="X210" s="10"/>
      <c r="Y210" s="10"/>
    </row>
    <row r="211" spans="1:25" ht="31.5">
      <c r="A211" s="298" t="s">
        <v>235</v>
      </c>
      <c r="B211" s="62">
        <f>B208-B209-B210</f>
        <v>0</v>
      </c>
      <c r="D211" s="2"/>
      <c r="E211" s="2"/>
      <c r="F211" s="2"/>
      <c r="G211" s="3"/>
      <c r="H211" s="3"/>
      <c r="I211" s="8"/>
      <c r="J211" s="8"/>
      <c r="K211" s="1"/>
      <c r="L211" s="1"/>
      <c r="M211" s="1"/>
      <c r="N211" s="1"/>
      <c r="O211" s="1"/>
      <c r="P211" s="1"/>
      <c r="Q211" s="1"/>
      <c r="V211" s="426">
        <v>1</v>
      </c>
      <c r="W211" s="426"/>
      <c r="X211" s="426"/>
      <c r="Y211" s="426"/>
    </row>
    <row r="212" spans="1:25" ht="30">
      <c r="A212" s="297" t="s">
        <v>60</v>
      </c>
      <c r="B212" s="62">
        <f>C203</f>
        <v>0</v>
      </c>
      <c r="D212" s="2"/>
      <c r="E212" s="2"/>
      <c r="F212" s="2"/>
      <c r="G212" s="3"/>
      <c r="H212" s="3"/>
      <c r="I212" s="8"/>
      <c r="J212" s="8"/>
      <c r="K212" s="1"/>
      <c r="L212" s="1"/>
      <c r="M212" s="1"/>
      <c r="N212" s="1"/>
      <c r="O212" s="1"/>
      <c r="P212" s="1"/>
      <c r="Q212" s="1"/>
      <c r="V212" s="433">
        <v>0.9985663221695547</v>
      </c>
      <c r="W212" s="433"/>
      <c r="X212" s="433"/>
      <c r="Y212" s="433"/>
    </row>
    <row r="213" spans="1:25" ht="30">
      <c r="A213" s="297" t="s">
        <v>236</v>
      </c>
      <c r="B213" s="62">
        <f>B214+B215</f>
        <v>0</v>
      </c>
      <c r="D213" s="2"/>
      <c r="E213" s="2"/>
      <c r="F213" s="2"/>
      <c r="G213" s="3"/>
      <c r="H213" s="3"/>
      <c r="I213" s="8"/>
      <c r="J213" s="8"/>
      <c r="K213" s="1"/>
      <c r="L213" s="1"/>
      <c r="M213" s="1"/>
      <c r="N213" s="1"/>
      <c r="O213" s="1"/>
      <c r="P213" s="1"/>
      <c r="Q213" s="1"/>
      <c r="V213" s="433">
        <v>0.001433677830445256</v>
      </c>
      <c r="W213" s="433"/>
      <c r="X213" s="433"/>
      <c r="Y213" s="433"/>
    </row>
    <row r="214" spans="1:25" ht="30">
      <c r="A214" s="297" t="s">
        <v>61</v>
      </c>
      <c r="B214" s="63">
        <f>E203+F203+G203+H203</f>
        <v>0</v>
      </c>
      <c r="D214" s="2"/>
      <c r="E214" s="2"/>
      <c r="F214" s="2"/>
      <c r="G214" s="3"/>
      <c r="H214" s="3"/>
      <c r="I214" s="8"/>
      <c r="J214" s="8"/>
      <c r="K214" s="1"/>
      <c r="L214" s="1"/>
      <c r="M214" s="1"/>
      <c r="N214" s="1"/>
      <c r="O214" s="1"/>
      <c r="P214" s="1"/>
      <c r="Q214" s="1"/>
      <c r="V214" s="427">
        <v>0.001433677830445256</v>
      </c>
      <c r="W214" s="427"/>
      <c r="X214" s="427"/>
      <c r="Y214" s="427"/>
    </row>
    <row r="215" spans="1:25" ht="30">
      <c r="A215" s="299" t="s">
        <v>62</v>
      </c>
      <c r="B215" s="64">
        <f>I203</f>
        <v>0</v>
      </c>
      <c r="D215" s="2"/>
      <c r="E215" s="2"/>
      <c r="F215" s="2"/>
      <c r="G215" s="3"/>
      <c r="H215" s="3"/>
      <c r="I215" s="8"/>
      <c r="J215" s="8"/>
      <c r="K215" s="1"/>
      <c r="L215" s="1"/>
      <c r="M215" s="1"/>
      <c r="N215" s="1"/>
      <c r="O215" s="1"/>
      <c r="P215" s="1"/>
      <c r="Q215" s="1"/>
      <c r="V215" s="427">
        <v>0</v>
      </c>
      <c r="W215" s="427"/>
      <c r="X215" s="427"/>
      <c r="Y215" s="427"/>
    </row>
    <row r="216" spans="1:25" ht="42" customHeight="1">
      <c r="A216" s="374" t="s">
        <v>239</v>
      </c>
      <c r="B216" s="333"/>
      <c r="C216" s="333"/>
      <c r="D216" s="333"/>
      <c r="E216" s="333"/>
      <c r="F216" s="333"/>
      <c r="G216" s="6"/>
      <c r="H216" s="7"/>
      <c r="I216" s="7"/>
      <c r="J216" s="7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182"/>
      <c r="V216" s="182"/>
      <c r="W216" s="182"/>
      <c r="X216" s="182"/>
      <c r="Y216" s="182"/>
    </row>
    <row r="217" spans="1:25" ht="43.5" customHeight="1">
      <c r="A217" s="374" t="s">
        <v>22</v>
      </c>
      <c r="B217" s="333"/>
      <c r="C217" s="333"/>
      <c r="D217" s="333"/>
      <c r="E217" s="333"/>
      <c r="F217" s="333"/>
      <c r="G217" s="6"/>
      <c r="H217" s="7"/>
      <c r="I217" s="7"/>
      <c r="J217" s="7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182"/>
      <c r="V217" s="182"/>
      <c r="W217" s="182"/>
      <c r="X217" s="182"/>
      <c r="Y217" s="182"/>
    </row>
    <row r="218" spans="1:25" ht="14.25" customHeight="1">
      <c r="A218" s="6"/>
      <c r="B218" s="121"/>
      <c r="C218" s="121"/>
      <c r="D218" s="121"/>
      <c r="E218" s="121"/>
      <c r="F218" s="121"/>
      <c r="G218" s="6"/>
      <c r="H218" s="7"/>
      <c r="I218" s="7"/>
      <c r="J218" s="7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182"/>
      <c r="V218" s="182"/>
      <c r="W218" s="182"/>
      <c r="X218" s="182"/>
      <c r="Y218" s="182"/>
    </row>
    <row r="219" spans="1:25" ht="14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182"/>
      <c r="V219" s="182"/>
      <c r="W219" s="182"/>
      <c r="X219" s="182"/>
      <c r="Y219" s="182"/>
    </row>
    <row r="220" spans="1:5" ht="39" customHeight="1">
      <c r="A220" s="411" t="s">
        <v>241</v>
      </c>
      <c r="B220" s="411"/>
      <c r="C220" s="411"/>
      <c r="D220" s="411"/>
      <c r="E220" s="107" t="s">
        <v>81</v>
      </c>
    </row>
    <row r="221" spans="1:6" ht="43.5" customHeight="1">
      <c r="A221" s="337" t="s">
        <v>240</v>
      </c>
      <c r="B221" s="337"/>
      <c r="C221" s="337"/>
      <c r="D221" s="436"/>
      <c r="E221" s="436"/>
      <c r="F221" s="436"/>
    </row>
    <row r="222" spans="1:8" ht="59.25">
      <c r="A222" s="306" t="s">
        <v>242</v>
      </c>
      <c r="B222" s="306" t="s">
        <v>243</v>
      </c>
      <c r="C222" s="306" t="s">
        <v>288</v>
      </c>
      <c r="D222" s="306" t="s">
        <v>244</v>
      </c>
      <c r="E222" s="409" t="s">
        <v>186</v>
      </c>
      <c r="F222" s="410"/>
      <c r="G222" s="122"/>
      <c r="H222" s="122"/>
    </row>
    <row r="223" spans="1:6" ht="14.25">
      <c r="A223" s="123"/>
      <c r="B223" s="123"/>
      <c r="C223" s="123"/>
      <c r="D223" s="123"/>
      <c r="E223" s="417"/>
      <c r="F223" s="418"/>
    </row>
    <row r="224" spans="1:6" ht="14.25">
      <c r="A224" s="123"/>
      <c r="B224" s="123"/>
      <c r="C224" s="123"/>
      <c r="D224" s="123"/>
      <c r="E224" s="417"/>
      <c r="F224" s="418"/>
    </row>
    <row r="225" spans="1:6" ht="14.25">
      <c r="A225" s="123"/>
      <c r="B225" s="123"/>
      <c r="C225" s="123"/>
      <c r="D225" s="123"/>
      <c r="E225" s="417"/>
      <c r="F225" s="418"/>
    </row>
    <row r="226" spans="1:6" ht="14.25">
      <c r="A226" s="123"/>
      <c r="B226" s="123"/>
      <c r="C226" s="123"/>
      <c r="D226" s="123"/>
      <c r="E226" s="417"/>
      <c r="F226" s="418"/>
    </row>
    <row r="227" spans="1:6" ht="14.25">
      <c r="A227" s="123"/>
      <c r="B227" s="123"/>
      <c r="C227" s="123"/>
      <c r="D227" s="123"/>
      <c r="E227" s="417"/>
      <c r="F227" s="418"/>
    </row>
    <row r="228" spans="1:6" ht="14.25">
      <c r="A228" s="123"/>
      <c r="B228" s="123"/>
      <c r="C228" s="123"/>
      <c r="D228" s="123"/>
      <c r="E228" s="417"/>
      <c r="F228" s="418"/>
    </row>
    <row r="229" spans="1:6" ht="14.25">
      <c r="A229" s="124"/>
      <c r="B229" s="124"/>
      <c r="C229" s="124"/>
      <c r="D229" s="124"/>
      <c r="E229" s="125"/>
      <c r="F229" s="125"/>
    </row>
    <row r="231" spans="1:4" ht="19.5" customHeight="1">
      <c r="A231" s="411" t="s">
        <v>245</v>
      </c>
      <c r="B231" s="411"/>
      <c r="C231" s="411"/>
      <c r="D231" s="411"/>
    </row>
    <row r="232" spans="1:4" ht="14.25">
      <c r="A232" s="332" t="s">
        <v>246</v>
      </c>
      <c r="B232" s="441"/>
      <c r="C232" s="441"/>
      <c r="D232" s="441"/>
    </row>
    <row r="234" spans="1:6" ht="44.25" customHeight="1">
      <c r="A234" s="425" t="s">
        <v>287</v>
      </c>
      <c r="B234" s="374"/>
      <c r="C234" s="374"/>
      <c r="D234" s="374"/>
      <c r="E234" s="374"/>
      <c r="F234" s="374"/>
    </row>
    <row r="235" spans="1:9" ht="14.25">
      <c r="A235" s="7"/>
      <c r="B235" s="7"/>
      <c r="C235" s="7"/>
      <c r="D235" s="7"/>
      <c r="E235" s="7"/>
      <c r="F235" s="7"/>
      <c r="G235" s="7"/>
      <c r="H235" s="7"/>
      <c r="I235" s="7"/>
    </row>
    <row r="236" spans="1:10" ht="88.5">
      <c r="A236" s="126" t="s">
        <v>157</v>
      </c>
      <c r="B236" s="127">
        <v>2008</v>
      </c>
      <c r="C236" s="128">
        <v>2009</v>
      </c>
      <c r="D236" s="127">
        <v>2010</v>
      </c>
      <c r="E236" s="128">
        <v>2011</v>
      </c>
      <c r="F236" s="127">
        <v>2012</v>
      </c>
      <c r="G236" s="127">
        <v>2013</v>
      </c>
      <c r="H236" s="127">
        <v>2014</v>
      </c>
      <c r="I236" s="127">
        <v>2015</v>
      </c>
      <c r="J236" s="129" t="s">
        <v>23</v>
      </c>
    </row>
    <row r="237" spans="1:10" ht="15">
      <c r="A237" s="116" t="str">
        <f>'1. VSEBINA_SADRŽAJ'!A28</f>
        <v>LP - Partner 1 - </v>
      </c>
      <c r="B237" s="117">
        <f>'2. PODROBNI DEL_ DETAJLNI DIO'!G171+'2. PODROBNI DEL_ DETAJLNI DIO'!AD135+'2. PODROBNI DEL_ DETAJLNI DIO'!AD116+'2. PODROBNI DEL_ DETAJLNI DIO'!AD83+'2. PODROBNI DEL_ DETAJLNI DIO'!AB19</f>
        <v>0</v>
      </c>
      <c r="C237" s="117">
        <f>'2. PODROBNI DEL_ DETAJLNI DIO'!H171+'2. PODROBNI DEL_ DETAJLNI DIO'!AE135+'2. PODROBNI DEL_ DETAJLNI DIO'!AE116+'2. PODROBNI DEL_ DETAJLNI DIO'!AE83+'2. PODROBNI DEL_ DETAJLNI DIO'!AC19</f>
        <v>0</v>
      </c>
      <c r="D237" s="117">
        <f>'2. PODROBNI DEL_ DETAJLNI DIO'!I171+'2. PODROBNI DEL_ DETAJLNI DIO'!AF135+'2. PODROBNI DEL_ DETAJLNI DIO'!AF116+'2. PODROBNI DEL_ DETAJLNI DIO'!AF83+'2. PODROBNI DEL_ DETAJLNI DIO'!AD19</f>
        <v>0</v>
      </c>
      <c r="E237" s="117">
        <f>'2. PODROBNI DEL_ DETAJLNI DIO'!J171+'2. PODROBNI DEL_ DETAJLNI DIO'!AG135+'2. PODROBNI DEL_ DETAJLNI DIO'!AG116+'2. PODROBNI DEL_ DETAJLNI DIO'!AG83+'2. PODROBNI DEL_ DETAJLNI DIO'!AE19</f>
        <v>0</v>
      </c>
      <c r="F237" s="117">
        <f>'2. PODROBNI DEL_ DETAJLNI DIO'!K171+'2. PODROBNI DEL_ DETAJLNI DIO'!AH135+'2. PODROBNI DEL_ DETAJLNI DIO'!AH116+'2. PODROBNI DEL_ DETAJLNI DIO'!AH83+'2. PODROBNI DEL_ DETAJLNI DIO'!AF19</f>
        <v>0</v>
      </c>
      <c r="G237" s="117">
        <f>'2. PODROBNI DEL_ DETAJLNI DIO'!L171+'2. PODROBNI DEL_ DETAJLNI DIO'!AI135+'2. PODROBNI DEL_ DETAJLNI DIO'!AI116+'2. PODROBNI DEL_ DETAJLNI DIO'!AI83+'2. PODROBNI DEL_ DETAJLNI DIO'!AG19</f>
        <v>0</v>
      </c>
      <c r="H237" s="117">
        <f>'2. PODROBNI DEL_ DETAJLNI DIO'!M171+'2. PODROBNI DEL_ DETAJLNI DIO'!AJ135+'2. PODROBNI DEL_ DETAJLNI DIO'!AJ116+'2. PODROBNI DEL_ DETAJLNI DIO'!AJ83+'2. PODROBNI DEL_ DETAJLNI DIO'!AH19</f>
        <v>0</v>
      </c>
      <c r="I237" s="117">
        <f>'2. PODROBNI DEL_ DETAJLNI DIO'!N171+'2. PODROBNI DEL_ DETAJLNI DIO'!AK135+'2. PODROBNI DEL_ DETAJLNI DIO'!AK116+'2. PODROBNI DEL_ DETAJLNI DIO'!AK83+'2. PODROBNI DEL_ DETAJLNI DIO'!AI19</f>
        <v>0</v>
      </c>
      <c r="J237" s="130">
        <f aca="true" t="shared" si="2" ref="J237:J248">SUM(B237:I237)</f>
        <v>0</v>
      </c>
    </row>
    <row r="238" spans="1:10" ht="15">
      <c r="A238" s="116" t="str">
        <f>'1. VSEBINA_SADRŽAJ'!A29</f>
        <v>Partner 2 -</v>
      </c>
      <c r="B238" s="117">
        <f>'2. PODROBNI DEL_ DETAJLNI DIO'!G172+'2. PODROBNI DEL_ DETAJLNI DIO'!AD136+'2. PODROBNI DEL_ DETAJLNI DIO'!AD117+'2. PODROBNI DEL_ DETAJLNI DIO'!AD84+'2. PODROBNI DEL_ DETAJLNI DIO'!AB20</f>
        <v>0</v>
      </c>
      <c r="C238" s="117">
        <f>'2. PODROBNI DEL_ DETAJLNI DIO'!H172+'2. PODROBNI DEL_ DETAJLNI DIO'!AE136+'2. PODROBNI DEL_ DETAJLNI DIO'!AE117+'2. PODROBNI DEL_ DETAJLNI DIO'!AE84+'2. PODROBNI DEL_ DETAJLNI DIO'!AC20</f>
        <v>0</v>
      </c>
      <c r="D238" s="117">
        <f>'2. PODROBNI DEL_ DETAJLNI DIO'!I172+'2. PODROBNI DEL_ DETAJLNI DIO'!AF136+'2. PODROBNI DEL_ DETAJLNI DIO'!AF117+'2. PODROBNI DEL_ DETAJLNI DIO'!AF84+'2. PODROBNI DEL_ DETAJLNI DIO'!AD20</f>
        <v>0</v>
      </c>
      <c r="E238" s="117">
        <f>'2. PODROBNI DEL_ DETAJLNI DIO'!J172+'2. PODROBNI DEL_ DETAJLNI DIO'!AG136+'2. PODROBNI DEL_ DETAJLNI DIO'!AG117+'2. PODROBNI DEL_ DETAJLNI DIO'!AG84+'2. PODROBNI DEL_ DETAJLNI DIO'!AE20</f>
        <v>0</v>
      </c>
      <c r="F238" s="117">
        <f>'2. PODROBNI DEL_ DETAJLNI DIO'!K172+'2. PODROBNI DEL_ DETAJLNI DIO'!AH136+'2. PODROBNI DEL_ DETAJLNI DIO'!AH117+'2. PODROBNI DEL_ DETAJLNI DIO'!AH84+'2. PODROBNI DEL_ DETAJLNI DIO'!AF20</f>
        <v>0</v>
      </c>
      <c r="G238" s="117">
        <f>'2. PODROBNI DEL_ DETAJLNI DIO'!L172+'2. PODROBNI DEL_ DETAJLNI DIO'!AI136+'2. PODROBNI DEL_ DETAJLNI DIO'!AI117+'2. PODROBNI DEL_ DETAJLNI DIO'!AI84+'2. PODROBNI DEL_ DETAJLNI DIO'!AG20</f>
        <v>0</v>
      </c>
      <c r="H238" s="117">
        <f>'2. PODROBNI DEL_ DETAJLNI DIO'!M172+'2. PODROBNI DEL_ DETAJLNI DIO'!AJ136+'2. PODROBNI DEL_ DETAJLNI DIO'!AJ117+'2. PODROBNI DEL_ DETAJLNI DIO'!AJ84+'2. PODROBNI DEL_ DETAJLNI DIO'!AH20</f>
        <v>0</v>
      </c>
      <c r="I238" s="117">
        <f>'2. PODROBNI DEL_ DETAJLNI DIO'!N172+'2. PODROBNI DEL_ DETAJLNI DIO'!AK136+'2. PODROBNI DEL_ DETAJLNI DIO'!AK117+'2. PODROBNI DEL_ DETAJLNI DIO'!AK84+'2. PODROBNI DEL_ DETAJLNI DIO'!AI20</f>
        <v>0</v>
      </c>
      <c r="J238" s="130">
        <f t="shared" si="2"/>
        <v>0</v>
      </c>
    </row>
    <row r="239" spans="1:10" ht="15">
      <c r="A239" s="116" t="str">
        <f>'1. VSEBINA_SADRŽAJ'!A30</f>
        <v>Partner 3 -</v>
      </c>
      <c r="B239" s="117">
        <f>'2. PODROBNI DEL_ DETAJLNI DIO'!G173+'2. PODROBNI DEL_ DETAJLNI DIO'!AD137+'2. PODROBNI DEL_ DETAJLNI DIO'!AD118+'2. PODROBNI DEL_ DETAJLNI DIO'!AD85+'2. PODROBNI DEL_ DETAJLNI DIO'!AB21</f>
        <v>0</v>
      </c>
      <c r="C239" s="117">
        <f>'2. PODROBNI DEL_ DETAJLNI DIO'!H173+'2. PODROBNI DEL_ DETAJLNI DIO'!AE137+'2. PODROBNI DEL_ DETAJLNI DIO'!AE118+'2. PODROBNI DEL_ DETAJLNI DIO'!AE85+'2. PODROBNI DEL_ DETAJLNI DIO'!AC21</f>
        <v>0</v>
      </c>
      <c r="D239" s="117">
        <f>'2. PODROBNI DEL_ DETAJLNI DIO'!I173+'2. PODROBNI DEL_ DETAJLNI DIO'!AF137+'2. PODROBNI DEL_ DETAJLNI DIO'!AF118+'2. PODROBNI DEL_ DETAJLNI DIO'!AF85+'2. PODROBNI DEL_ DETAJLNI DIO'!AD21</f>
        <v>0</v>
      </c>
      <c r="E239" s="117">
        <f>'2. PODROBNI DEL_ DETAJLNI DIO'!J173+'2. PODROBNI DEL_ DETAJLNI DIO'!AG137+'2. PODROBNI DEL_ DETAJLNI DIO'!AG118+'2. PODROBNI DEL_ DETAJLNI DIO'!AG85+'2. PODROBNI DEL_ DETAJLNI DIO'!AE21</f>
        <v>0</v>
      </c>
      <c r="F239" s="117">
        <f>'2. PODROBNI DEL_ DETAJLNI DIO'!K173+'2. PODROBNI DEL_ DETAJLNI DIO'!AH137+'2. PODROBNI DEL_ DETAJLNI DIO'!AH118+'2. PODROBNI DEL_ DETAJLNI DIO'!AH85+'2. PODROBNI DEL_ DETAJLNI DIO'!AF21</f>
        <v>0</v>
      </c>
      <c r="G239" s="117">
        <f>'2. PODROBNI DEL_ DETAJLNI DIO'!L173+'2. PODROBNI DEL_ DETAJLNI DIO'!AI137+'2. PODROBNI DEL_ DETAJLNI DIO'!AI118+'2. PODROBNI DEL_ DETAJLNI DIO'!AI85+'2. PODROBNI DEL_ DETAJLNI DIO'!AG21</f>
        <v>0</v>
      </c>
      <c r="H239" s="117">
        <f>'2. PODROBNI DEL_ DETAJLNI DIO'!M173+'2. PODROBNI DEL_ DETAJLNI DIO'!AJ137+'2. PODROBNI DEL_ DETAJLNI DIO'!AJ118+'2. PODROBNI DEL_ DETAJLNI DIO'!AJ85+'2. PODROBNI DEL_ DETAJLNI DIO'!AH21</f>
        <v>0</v>
      </c>
      <c r="I239" s="117">
        <f>'2. PODROBNI DEL_ DETAJLNI DIO'!N173+'2. PODROBNI DEL_ DETAJLNI DIO'!AK137+'2. PODROBNI DEL_ DETAJLNI DIO'!AK118+'2. PODROBNI DEL_ DETAJLNI DIO'!AK85+'2. PODROBNI DEL_ DETAJLNI DIO'!AI21</f>
        <v>0</v>
      </c>
      <c r="J239" s="130">
        <f t="shared" si="2"/>
        <v>0</v>
      </c>
    </row>
    <row r="240" spans="1:10" ht="15">
      <c r="A240" s="116" t="str">
        <f>'1. VSEBINA_SADRŽAJ'!A31</f>
        <v>Partner 4 -</v>
      </c>
      <c r="B240" s="117">
        <f>'2. PODROBNI DEL_ DETAJLNI DIO'!G174+'2. PODROBNI DEL_ DETAJLNI DIO'!AD138+'2. PODROBNI DEL_ DETAJLNI DIO'!AD119+'2. PODROBNI DEL_ DETAJLNI DIO'!AD86+'2. PODROBNI DEL_ DETAJLNI DIO'!AB22</f>
        <v>0</v>
      </c>
      <c r="C240" s="117">
        <f>'2. PODROBNI DEL_ DETAJLNI DIO'!H174+'2. PODROBNI DEL_ DETAJLNI DIO'!AE138+'2. PODROBNI DEL_ DETAJLNI DIO'!AE119+'2. PODROBNI DEL_ DETAJLNI DIO'!AE86+'2. PODROBNI DEL_ DETAJLNI DIO'!AC22</f>
        <v>0</v>
      </c>
      <c r="D240" s="117">
        <f>'2. PODROBNI DEL_ DETAJLNI DIO'!I174+'2. PODROBNI DEL_ DETAJLNI DIO'!AF138+'2. PODROBNI DEL_ DETAJLNI DIO'!AF119+'2. PODROBNI DEL_ DETAJLNI DIO'!AF86+'2. PODROBNI DEL_ DETAJLNI DIO'!AD22</f>
        <v>0</v>
      </c>
      <c r="E240" s="117">
        <f>'2. PODROBNI DEL_ DETAJLNI DIO'!J174+'2. PODROBNI DEL_ DETAJLNI DIO'!AG138+'2. PODROBNI DEL_ DETAJLNI DIO'!AG119+'2. PODROBNI DEL_ DETAJLNI DIO'!AG86+'2. PODROBNI DEL_ DETAJLNI DIO'!AE22</f>
        <v>0</v>
      </c>
      <c r="F240" s="117">
        <f>'2. PODROBNI DEL_ DETAJLNI DIO'!K174+'2. PODROBNI DEL_ DETAJLNI DIO'!AH138+'2. PODROBNI DEL_ DETAJLNI DIO'!AH119+'2. PODROBNI DEL_ DETAJLNI DIO'!AH86+'2. PODROBNI DEL_ DETAJLNI DIO'!AF22</f>
        <v>0</v>
      </c>
      <c r="G240" s="117">
        <f>'2. PODROBNI DEL_ DETAJLNI DIO'!L174+'2. PODROBNI DEL_ DETAJLNI DIO'!AI138+'2. PODROBNI DEL_ DETAJLNI DIO'!AI119+'2. PODROBNI DEL_ DETAJLNI DIO'!AI86+'2. PODROBNI DEL_ DETAJLNI DIO'!AG22</f>
        <v>0</v>
      </c>
      <c r="H240" s="117">
        <f>'2. PODROBNI DEL_ DETAJLNI DIO'!M174+'2. PODROBNI DEL_ DETAJLNI DIO'!AJ138+'2. PODROBNI DEL_ DETAJLNI DIO'!AJ119+'2. PODROBNI DEL_ DETAJLNI DIO'!AJ86+'2. PODROBNI DEL_ DETAJLNI DIO'!AH22</f>
        <v>0</v>
      </c>
      <c r="I240" s="117">
        <f>'2. PODROBNI DEL_ DETAJLNI DIO'!N174+'2. PODROBNI DEL_ DETAJLNI DIO'!AK138+'2. PODROBNI DEL_ DETAJLNI DIO'!AK119+'2. PODROBNI DEL_ DETAJLNI DIO'!AK86+'2. PODROBNI DEL_ DETAJLNI DIO'!AI22</f>
        <v>0</v>
      </c>
      <c r="J240" s="130">
        <f t="shared" si="2"/>
        <v>0</v>
      </c>
    </row>
    <row r="241" spans="1:10" ht="15">
      <c r="A241" s="116" t="str">
        <f>'1. VSEBINA_SADRŽAJ'!A32</f>
        <v>Partner 5 -</v>
      </c>
      <c r="B241" s="117">
        <f>'2. PODROBNI DEL_ DETAJLNI DIO'!G175+'2. PODROBNI DEL_ DETAJLNI DIO'!AD139+'2. PODROBNI DEL_ DETAJLNI DIO'!AD120+'2. PODROBNI DEL_ DETAJLNI DIO'!AD87+'2. PODROBNI DEL_ DETAJLNI DIO'!AB23</f>
        <v>0</v>
      </c>
      <c r="C241" s="117">
        <f>'2. PODROBNI DEL_ DETAJLNI DIO'!H175+'2. PODROBNI DEL_ DETAJLNI DIO'!AE139+'2. PODROBNI DEL_ DETAJLNI DIO'!AE120+'2. PODROBNI DEL_ DETAJLNI DIO'!AE87+'2. PODROBNI DEL_ DETAJLNI DIO'!AC23</f>
        <v>0</v>
      </c>
      <c r="D241" s="117">
        <f>'2. PODROBNI DEL_ DETAJLNI DIO'!I175+'2. PODROBNI DEL_ DETAJLNI DIO'!AF139+'2. PODROBNI DEL_ DETAJLNI DIO'!AF120+'2. PODROBNI DEL_ DETAJLNI DIO'!AF87+'2. PODROBNI DEL_ DETAJLNI DIO'!AD23</f>
        <v>0</v>
      </c>
      <c r="E241" s="117">
        <f>'2. PODROBNI DEL_ DETAJLNI DIO'!J175+'2. PODROBNI DEL_ DETAJLNI DIO'!AG139+'2. PODROBNI DEL_ DETAJLNI DIO'!AG120+'2. PODROBNI DEL_ DETAJLNI DIO'!AG87+'2. PODROBNI DEL_ DETAJLNI DIO'!AE23</f>
        <v>0</v>
      </c>
      <c r="F241" s="117">
        <f>'2. PODROBNI DEL_ DETAJLNI DIO'!K175+'2. PODROBNI DEL_ DETAJLNI DIO'!AH139+'2. PODROBNI DEL_ DETAJLNI DIO'!AH120+'2. PODROBNI DEL_ DETAJLNI DIO'!AH87+'2. PODROBNI DEL_ DETAJLNI DIO'!AF23</f>
        <v>0</v>
      </c>
      <c r="G241" s="117">
        <f>'2. PODROBNI DEL_ DETAJLNI DIO'!L175+'2. PODROBNI DEL_ DETAJLNI DIO'!AI139+'2. PODROBNI DEL_ DETAJLNI DIO'!AI120+'2. PODROBNI DEL_ DETAJLNI DIO'!AI87+'2. PODROBNI DEL_ DETAJLNI DIO'!AG23</f>
        <v>0</v>
      </c>
      <c r="H241" s="117">
        <f>'2. PODROBNI DEL_ DETAJLNI DIO'!M175+'2. PODROBNI DEL_ DETAJLNI DIO'!AJ139+'2. PODROBNI DEL_ DETAJLNI DIO'!AJ120+'2. PODROBNI DEL_ DETAJLNI DIO'!AJ87+'2. PODROBNI DEL_ DETAJLNI DIO'!AH23</f>
        <v>0</v>
      </c>
      <c r="I241" s="117">
        <f>'2. PODROBNI DEL_ DETAJLNI DIO'!N175+'2. PODROBNI DEL_ DETAJLNI DIO'!AK139+'2. PODROBNI DEL_ DETAJLNI DIO'!AK120+'2. PODROBNI DEL_ DETAJLNI DIO'!AK87+'2. PODROBNI DEL_ DETAJLNI DIO'!AI23</f>
        <v>0</v>
      </c>
      <c r="J241" s="130">
        <f t="shared" si="2"/>
        <v>0</v>
      </c>
    </row>
    <row r="242" spans="1:10" ht="15">
      <c r="A242" s="116" t="str">
        <f>'1. VSEBINA_SADRŽAJ'!A33</f>
        <v>Partner 6 -</v>
      </c>
      <c r="B242" s="117">
        <f>'2. PODROBNI DEL_ DETAJLNI DIO'!G176+'2. PODROBNI DEL_ DETAJLNI DIO'!AD140+'2. PODROBNI DEL_ DETAJLNI DIO'!AD121+'2. PODROBNI DEL_ DETAJLNI DIO'!AD88+'2. PODROBNI DEL_ DETAJLNI DIO'!AB24</f>
        <v>0</v>
      </c>
      <c r="C242" s="117">
        <f>'2. PODROBNI DEL_ DETAJLNI DIO'!H176+'2. PODROBNI DEL_ DETAJLNI DIO'!AE140+'2. PODROBNI DEL_ DETAJLNI DIO'!AE121+'2. PODROBNI DEL_ DETAJLNI DIO'!AE88+'2. PODROBNI DEL_ DETAJLNI DIO'!AC24</f>
        <v>0</v>
      </c>
      <c r="D242" s="117">
        <f>'2. PODROBNI DEL_ DETAJLNI DIO'!I176+'2. PODROBNI DEL_ DETAJLNI DIO'!AF140+'2. PODROBNI DEL_ DETAJLNI DIO'!AF121+'2. PODROBNI DEL_ DETAJLNI DIO'!AF88+'2. PODROBNI DEL_ DETAJLNI DIO'!AD24</f>
        <v>0</v>
      </c>
      <c r="E242" s="117">
        <f>'2. PODROBNI DEL_ DETAJLNI DIO'!J176+'2. PODROBNI DEL_ DETAJLNI DIO'!AG140+'2. PODROBNI DEL_ DETAJLNI DIO'!AG121+'2. PODROBNI DEL_ DETAJLNI DIO'!AG88+'2. PODROBNI DEL_ DETAJLNI DIO'!AE24</f>
        <v>0</v>
      </c>
      <c r="F242" s="117">
        <f>'2. PODROBNI DEL_ DETAJLNI DIO'!K176+'2. PODROBNI DEL_ DETAJLNI DIO'!AH140+'2. PODROBNI DEL_ DETAJLNI DIO'!AH121+'2. PODROBNI DEL_ DETAJLNI DIO'!AH88+'2. PODROBNI DEL_ DETAJLNI DIO'!AF24</f>
        <v>0</v>
      </c>
      <c r="G242" s="117">
        <f>'2. PODROBNI DEL_ DETAJLNI DIO'!L176+'2. PODROBNI DEL_ DETAJLNI DIO'!AI140+'2. PODROBNI DEL_ DETAJLNI DIO'!AI121+'2. PODROBNI DEL_ DETAJLNI DIO'!AI88+'2. PODROBNI DEL_ DETAJLNI DIO'!AG24</f>
        <v>0</v>
      </c>
      <c r="H242" s="117">
        <f>'2. PODROBNI DEL_ DETAJLNI DIO'!M176+'2. PODROBNI DEL_ DETAJLNI DIO'!AJ140+'2. PODROBNI DEL_ DETAJLNI DIO'!AJ121+'2. PODROBNI DEL_ DETAJLNI DIO'!AJ88+'2. PODROBNI DEL_ DETAJLNI DIO'!AH24</f>
        <v>0</v>
      </c>
      <c r="I242" s="117">
        <f>'2. PODROBNI DEL_ DETAJLNI DIO'!N176+'2. PODROBNI DEL_ DETAJLNI DIO'!AK140+'2. PODROBNI DEL_ DETAJLNI DIO'!AK121+'2. PODROBNI DEL_ DETAJLNI DIO'!AK88+'2. PODROBNI DEL_ DETAJLNI DIO'!AI24</f>
        <v>0</v>
      </c>
      <c r="J242" s="130">
        <f t="shared" si="2"/>
        <v>0</v>
      </c>
    </row>
    <row r="243" spans="1:10" ht="15">
      <c r="A243" s="116" t="str">
        <f>'1. VSEBINA_SADRŽAJ'!A34</f>
        <v>Partner 7 -</v>
      </c>
      <c r="B243" s="117">
        <f>'2. PODROBNI DEL_ DETAJLNI DIO'!G177+'2. PODROBNI DEL_ DETAJLNI DIO'!AD141+'2. PODROBNI DEL_ DETAJLNI DIO'!AD122+'2. PODROBNI DEL_ DETAJLNI DIO'!AD89+'2. PODROBNI DEL_ DETAJLNI DIO'!AB25</f>
        <v>0</v>
      </c>
      <c r="C243" s="117">
        <f>'2. PODROBNI DEL_ DETAJLNI DIO'!H177+'2. PODROBNI DEL_ DETAJLNI DIO'!AE141+'2. PODROBNI DEL_ DETAJLNI DIO'!AE122+'2. PODROBNI DEL_ DETAJLNI DIO'!AE89+'2. PODROBNI DEL_ DETAJLNI DIO'!AC25</f>
        <v>0</v>
      </c>
      <c r="D243" s="117">
        <f>'2. PODROBNI DEL_ DETAJLNI DIO'!I177+'2. PODROBNI DEL_ DETAJLNI DIO'!AF141+'2. PODROBNI DEL_ DETAJLNI DIO'!AF122+'2. PODROBNI DEL_ DETAJLNI DIO'!AF89+'2. PODROBNI DEL_ DETAJLNI DIO'!AD25</f>
        <v>0</v>
      </c>
      <c r="E243" s="117">
        <f>'2. PODROBNI DEL_ DETAJLNI DIO'!J177+'2. PODROBNI DEL_ DETAJLNI DIO'!AG141+'2. PODROBNI DEL_ DETAJLNI DIO'!AG122+'2. PODROBNI DEL_ DETAJLNI DIO'!AG89+'2. PODROBNI DEL_ DETAJLNI DIO'!AE25</f>
        <v>0</v>
      </c>
      <c r="F243" s="117">
        <f>'2. PODROBNI DEL_ DETAJLNI DIO'!K177+'2. PODROBNI DEL_ DETAJLNI DIO'!AH141+'2. PODROBNI DEL_ DETAJLNI DIO'!AH122+'2. PODROBNI DEL_ DETAJLNI DIO'!AH89+'2. PODROBNI DEL_ DETAJLNI DIO'!AF25</f>
        <v>0</v>
      </c>
      <c r="G243" s="117">
        <f>'2. PODROBNI DEL_ DETAJLNI DIO'!L177+'2. PODROBNI DEL_ DETAJLNI DIO'!AI141+'2. PODROBNI DEL_ DETAJLNI DIO'!AI122+'2. PODROBNI DEL_ DETAJLNI DIO'!AI89+'2. PODROBNI DEL_ DETAJLNI DIO'!AG25</f>
        <v>0</v>
      </c>
      <c r="H243" s="117">
        <f>'2. PODROBNI DEL_ DETAJLNI DIO'!M177+'2. PODROBNI DEL_ DETAJLNI DIO'!AJ141+'2. PODROBNI DEL_ DETAJLNI DIO'!AJ122+'2. PODROBNI DEL_ DETAJLNI DIO'!AJ89+'2. PODROBNI DEL_ DETAJLNI DIO'!AH25</f>
        <v>0</v>
      </c>
      <c r="I243" s="117">
        <f>'2. PODROBNI DEL_ DETAJLNI DIO'!N177+'2. PODROBNI DEL_ DETAJLNI DIO'!AK141+'2. PODROBNI DEL_ DETAJLNI DIO'!AK122+'2. PODROBNI DEL_ DETAJLNI DIO'!AK89+'2. PODROBNI DEL_ DETAJLNI DIO'!AI25</f>
        <v>0</v>
      </c>
      <c r="J243" s="130">
        <f>SUM(B243:I243)</f>
        <v>0</v>
      </c>
    </row>
    <row r="244" spans="1:10" ht="15">
      <c r="A244" s="116" t="str">
        <f>'1. VSEBINA_SADRŽAJ'!A35</f>
        <v>Partner 8 -</v>
      </c>
      <c r="B244" s="117">
        <f>'2. PODROBNI DEL_ DETAJLNI DIO'!G178+'2. PODROBNI DEL_ DETAJLNI DIO'!AD142+'2. PODROBNI DEL_ DETAJLNI DIO'!AD123+'2. PODROBNI DEL_ DETAJLNI DIO'!AD90+'2. PODROBNI DEL_ DETAJLNI DIO'!AB26</f>
        <v>0</v>
      </c>
      <c r="C244" s="117">
        <f>'2. PODROBNI DEL_ DETAJLNI DIO'!H178+'2. PODROBNI DEL_ DETAJLNI DIO'!AE142+'2. PODROBNI DEL_ DETAJLNI DIO'!AE123+'2. PODROBNI DEL_ DETAJLNI DIO'!AE90+'2. PODROBNI DEL_ DETAJLNI DIO'!AC26</f>
        <v>0</v>
      </c>
      <c r="D244" s="117">
        <f>'2. PODROBNI DEL_ DETAJLNI DIO'!I178+'2. PODROBNI DEL_ DETAJLNI DIO'!AF142+'2. PODROBNI DEL_ DETAJLNI DIO'!AF123+'2. PODROBNI DEL_ DETAJLNI DIO'!AF90+'2. PODROBNI DEL_ DETAJLNI DIO'!AD26</f>
        <v>0</v>
      </c>
      <c r="E244" s="117">
        <f>'2. PODROBNI DEL_ DETAJLNI DIO'!J178+'2. PODROBNI DEL_ DETAJLNI DIO'!AG142+'2. PODROBNI DEL_ DETAJLNI DIO'!AG123+'2. PODROBNI DEL_ DETAJLNI DIO'!AG90+'2. PODROBNI DEL_ DETAJLNI DIO'!AE26</f>
        <v>0</v>
      </c>
      <c r="F244" s="117">
        <f>'2. PODROBNI DEL_ DETAJLNI DIO'!K178+'2. PODROBNI DEL_ DETAJLNI DIO'!AH142+'2. PODROBNI DEL_ DETAJLNI DIO'!AH123+'2. PODROBNI DEL_ DETAJLNI DIO'!AH90+'2. PODROBNI DEL_ DETAJLNI DIO'!AF26</f>
        <v>0</v>
      </c>
      <c r="G244" s="117">
        <f>'2. PODROBNI DEL_ DETAJLNI DIO'!L178+'2. PODROBNI DEL_ DETAJLNI DIO'!AI142+'2. PODROBNI DEL_ DETAJLNI DIO'!AI123+'2. PODROBNI DEL_ DETAJLNI DIO'!AI90+'2. PODROBNI DEL_ DETAJLNI DIO'!AG26</f>
        <v>0</v>
      </c>
      <c r="H244" s="117">
        <f>'2. PODROBNI DEL_ DETAJLNI DIO'!M178+'2. PODROBNI DEL_ DETAJLNI DIO'!AJ142+'2. PODROBNI DEL_ DETAJLNI DIO'!AJ123+'2. PODROBNI DEL_ DETAJLNI DIO'!AJ90+'2. PODROBNI DEL_ DETAJLNI DIO'!AH26</f>
        <v>0</v>
      </c>
      <c r="I244" s="117">
        <f>'2. PODROBNI DEL_ DETAJLNI DIO'!N178+'2. PODROBNI DEL_ DETAJLNI DIO'!AK142+'2. PODROBNI DEL_ DETAJLNI DIO'!AK123+'2. PODROBNI DEL_ DETAJLNI DIO'!AK90+'2. PODROBNI DEL_ DETAJLNI DIO'!AI26</f>
        <v>0</v>
      </c>
      <c r="J244" s="130">
        <f t="shared" si="2"/>
        <v>0</v>
      </c>
    </row>
    <row r="245" spans="1:10" ht="15">
      <c r="A245" s="116" t="str">
        <f>'1. VSEBINA_SADRŽAJ'!A36</f>
        <v>Partner 9 -</v>
      </c>
      <c r="B245" s="117">
        <f>'2. PODROBNI DEL_ DETAJLNI DIO'!G179+'2. PODROBNI DEL_ DETAJLNI DIO'!AD143+'2. PODROBNI DEL_ DETAJLNI DIO'!AD124+'2. PODROBNI DEL_ DETAJLNI DIO'!AD91+'2. PODROBNI DEL_ DETAJLNI DIO'!AB27</f>
        <v>0</v>
      </c>
      <c r="C245" s="117">
        <f>'2. PODROBNI DEL_ DETAJLNI DIO'!H179+'2. PODROBNI DEL_ DETAJLNI DIO'!AE143+'2. PODROBNI DEL_ DETAJLNI DIO'!AE124+'2. PODROBNI DEL_ DETAJLNI DIO'!AE91+'2. PODROBNI DEL_ DETAJLNI DIO'!AC27</f>
        <v>0</v>
      </c>
      <c r="D245" s="117">
        <f>'2. PODROBNI DEL_ DETAJLNI DIO'!I179+'2. PODROBNI DEL_ DETAJLNI DIO'!AF143+'2. PODROBNI DEL_ DETAJLNI DIO'!AF124+'2. PODROBNI DEL_ DETAJLNI DIO'!AF91+'2. PODROBNI DEL_ DETAJLNI DIO'!AD27</f>
        <v>0</v>
      </c>
      <c r="E245" s="117">
        <f>'2. PODROBNI DEL_ DETAJLNI DIO'!J179+'2. PODROBNI DEL_ DETAJLNI DIO'!AG143+'2. PODROBNI DEL_ DETAJLNI DIO'!AG124+'2. PODROBNI DEL_ DETAJLNI DIO'!AG91+'2. PODROBNI DEL_ DETAJLNI DIO'!AE27</f>
        <v>0</v>
      </c>
      <c r="F245" s="117">
        <f>'2. PODROBNI DEL_ DETAJLNI DIO'!K179+'2. PODROBNI DEL_ DETAJLNI DIO'!AH143+'2. PODROBNI DEL_ DETAJLNI DIO'!AH124+'2. PODROBNI DEL_ DETAJLNI DIO'!AH91+'2. PODROBNI DEL_ DETAJLNI DIO'!AF27</f>
        <v>0</v>
      </c>
      <c r="G245" s="117">
        <f>'2. PODROBNI DEL_ DETAJLNI DIO'!L179+'2. PODROBNI DEL_ DETAJLNI DIO'!AI143+'2. PODROBNI DEL_ DETAJLNI DIO'!AI124+'2. PODROBNI DEL_ DETAJLNI DIO'!AI91+'2. PODROBNI DEL_ DETAJLNI DIO'!AG27</f>
        <v>0</v>
      </c>
      <c r="H245" s="117">
        <f>'2. PODROBNI DEL_ DETAJLNI DIO'!M179+'2. PODROBNI DEL_ DETAJLNI DIO'!AJ143+'2. PODROBNI DEL_ DETAJLNI DIO'!AJ124+'2. PODROBNI DEL_ DETAJLNI DIO'!AJ91+'2. PODROBNI DEL_ DETAJLNI DIO'!AH27</f>
        <v>0</v>
      </c>
      <c r="I245" s="117">
        <f>'2. PODROBNI DEL_ DETAJLNI DIO'!N179+'2. PODROBNI DEL_ DETAJLNI DIO'!AK143+'2. PODROBNI DEL_ DETAJLNI DIO'!AK124+'2. PODROBNI DEL_ DETAJLNI DIO'!AK91+'2. PODROBNI DEL_ DETAJLNI DIO'!AI27</f>
        <v>0</v>
      </c>
      <c r="J245" s="130">
        <f t="shared" si="2"/>
        <v>0</v>
      </c>
    </row>
    <row r="246" spans="1:10" ht="15">
      <c r="A246" s="116" t="str">
        <f>'1. VSEBINA_SADRŽAJ'!A37</f>
        <v>Partner 10 -</v>
      </c>
      <c r="B246" s="117">
        <f>'2. PODROBNI DEL_ DETAJLNI DIO'!G180+'2. PODROBNI DEL_ DETAJLNI DIO'!AD144+'2. PODROBNI DEL_ DETAJLNI DIO'!AD125+'2. PODROBNI DEL_ DETAJLNI DIO'!AD92+'2. PODROBNI DEL_ DETAJLNI DIO'!AB28</f>
        <v>0</v>
      </c>
      <c r="C246" s="117">
        <f>'2. PODROBNI DEL_ DETAJLNI DIO'!H180+'2. PODROBNI DEL_ DETAJLNI DIO'!AE144+'2. PODROBNI DEL_ DETAJLNI DIO'!AE125+'2. PODROBNI DEL_ DETAJLNI DIO'!AE92+'2. PODROBNI DEL_ DETAJLNI DIO'!AC28</f>
        <v>0</v>
      </c>
      <c r="D246" s="117">
        <f>'2. PODROBNI DEL_ DETAJLNI DIO'!I180+'2. PODROBNI DEL_ DETAJLNI DIO'!AF144+'2. PODROBNI DEL_ DETAJLNI DIO'!AF125+'2. PODROBNI DEL_ DETAJLNI DIO'!AF92+'2. PODROBNI DEL_ DETAJLNI DIO'!AD28</f>
        <v>0</v>
      </c>
      <c r="E246" s="117">
        <f>'2. PODROBNI DEL_ DETAJLNI DIO'!J180+'2. PODROBNI DEL_ DETAJLNI DIO'!AG144+'2. PODROBNI DEL_ DETAJLNI DIO'!AG125+'2. PODROBNI DEL_ DETAJLNI DIO'!AG92+'2. PODROBNI DEL_ DETAJLNI DIO'!AE28</f>
        <v>0</v>
      </c>
      <c r="F246" s="117">
        <f>'2. PODROBNI DEL_ DETAJLNI DIO'!K180+'2. PODROBNI DEL_ DETAJLNI DIO'!AH144+'2. PODROBNI DEL_ DETAJLNI DIO'!AH125+'2. PODROBNI DEL_ DETAJLNI DIO'!AH92+'2. PODROBNI DEL_ DETAJLNI DIO'!AF28</f>
        <v>0</v>
      </c>
      <c r="G246" s="117">
        <f>'2. PODROBNI DEL_ DETAJLNI DIO'!L180+'2. PODROBNI DEL_ DETAJLNI DIO'!AI144+'2. PODROBNI DEL_ DETAJLNI DIO'!AI125+'2. PODROBNI DEL_ DETAJLNI DIO'!AI92+'2. PODROBNI DEL_ DETAJLNI DIO'!AG28</f>
        <v>0</v>
      </c>
      <c r="H246" s="117">
        <f>'2. PODROBNI DEL_ DETAJLNI DIO'!M180+'2. PODROBNI DEL_ DETAJLNI DIO'!AJ144+'2. PODROBNI DEL_ DETAJLNI DIO'!AJ125+'2. PODROBNI DEL_ DETAJLNI DIO'!AJ92+'2. PODROBNI DEL_ DETAJLNI DIO'!AH28</f>
        <v>0</v>
      </c>
      <c r="I246" s="117">
        <f>'2. PODROBNI DEL_ DETAJLNI DIO'!N180+'2. PODROBNI DEL_ DETAJLNI DIO'!AK144+'2. PODROBNI DEL_ DETAJLNI DIO'!AK125+'2. PODROBNI DEL_ DETAJLNI DIO'!AK92+'2. PODROBNI DEL_ DETAJLNI DIO'!AI28</f>
        <v>0</v>
      </c>
      <c r="J246" s="130">
        <f t="shared" si="2"/>
        <v>0</v>
      </c>
    </row>
    <row r="247" spans="1:10" ht="15">
      <c r="A247" s="116" t="str">
        <f>'1. VSEBINA_SADRŽAJ'!A38</f>
        <v>Partner 11 -</v>
      </c>
      <c r="B247" s="117">
        <f>'2. PODROBNI DEL_ DETAJLNI DIO'!G181+'2. PODROBNI DEL_ DETAJLNI DIO'!AD145+'2. PODROBNI DEL_ DETAJLNI DIO'!AD126+'2. PODROBNI DEL_ DETAJLNI DIO'!AD93+'2. PODROBNI DEL_ DETAJLNI DIO'!AB29</f>
        <v>0</v>
      </c>
      <c r="C247" s="117">
        <f>'2. PODROBNI DEL_ DETAJLNI DIO'!H181+'2. PODROBNI DEL_ DETAJLNI DIO'!AE145+'2. PODROBNI DEL_ DETAJLNI DIO'!AE126+'2. PODROBNI DEL_ DETAJLNI DIO'!AE93+'2. PODROBNI DEL_ DETAJLNI DIO'!AC29</f>
        <v>0</v>
      </c>
      <c r="D247" s="117">
        <f>'2. PODROBNI DEL_ DETAJLNI DIO'!I181+'2. PODROBNI DEL_ DETAJLNI DIO'!AF145+'2. PODROBNI DEL_ DETAJLNI DIO'!AF126+'2. PODROBNI DEL_ DETAJLNI DIO'!AF93+'2. PODROBNI DEL_ DETAJLNI DIO'!AD29</f>
        <v>0</v>
      </c>
      <c r="E247" s="117">
        <f>'2. PODROBNI DEL_ DETAJLNI DIO'!J181+'2. PODROBNI DEL_ DETAJLNI DIO'!AG145+'2. PODROBNI DEL_ DETAJLNI DIO'!AG126+'2. PODROBNI DEL_ DETAJLNI DIO'!AG93+'2. PODROBNI DEL_ DETAJLNI DIO'!AE29</f>
        <v>0</v>
      </c>
      <c r="F247" s="117">
        <f>'2. PODROBNI DEL_ DETAJLNI DIO'!K181+'2. PODROBNI DEL_ DETAJLNI DIO'!AH145+'2. PODROBNI DEL_ DETAJLNI DIO'!AH126+'2. PODROBNI DEL_ DETAJLNI DIO'!AH93+'2. PODROBNI DEL_ DETAJLNI DIO'!AF29</f>
        <v>0</v>
      </c>
      <c r="G247" s="117">
        <f>'2. PODROBNI DEL_ DETAJLNI DIO'!L181+'2. PODROBNI DEL_ DETAJLNI DIO'!AI145+'2. PODROBNI DEL_ DETAJLNI DIO'!AI126+'2. PODROBNI DEL_ DETAJLNI DIO'!AI93+'2. PODROBNI DEL_ DETAJLNI DIO'!AG29</f>
        <v>0</v>
      </c>
      <c r="H247" s="117">
        <f>'2. PODROBNI DEL_ DETAJLNI DIO'!M181+'2. PODROBNI DEL_ DETAJLNI DIO'!AJ145+'2. PODROBNI DEL_ DETAJLNI DIO'!AJ126+'2. PODROBNI DEL_ DETAJLNI DIO'!AJ93+'2. PODROBNI DEL_ DETAJLNI DIO'!AH29</f>
        <v>0</v>
      </c>
      <c r="I247" s="117">
        <f>'2. PODROBNI DEL_ DETAJLNI DIO'!N181+'2. PODROBNI DEL_ DETAJLNI DIO'!AK145+'2. PODROBNI DEL_ DETAJLNI DIO'!AK126+'2. PODROBNI DEL_ DETAJLNI DIO'!AK93+'2. PODROBNI DEL_ DETAJLNI DIO'!AI29</f>
        <v>0</v>
      </c>
      <c r="J247" s="130">
        <f t="shared" si="2"/>
        <v>0</v>
      </c>
    </row>
    <row r="248" spans="1:10" ht="15">
      <c r="A248" s="116" t="str">
        <f>'1. VSEBINA_SADRŽAJ'!A39</f>
        <v>Partner 12 -</v>
      </c>
      <c r="B248" s="117">
        <f>'2. PODROBNI DEL_ DETAJLNI DIO'!G182+'2. PODROBNI DEL_ DETAJLNI DIO'!AD146+'2. PODROBNI DEL_ DETAJLNI DIO'!AD127+'2. PODROBNI DEL_ DETAJLNI DIO'!AD94+'2. PODROBNI DEL_ DETAJLNI DIO'!AB30</f>
        <v>0</v>
      </c>
      <c r="C248" s="117">
        <f>'2. PODROBNI DEL_ DETAJLNI DIO'!H182+'2. PODROBNI DEL_ DETAJLNI DIO'!AE146+'2. PODROBNI DEL_ DETAJLNI DIO'!AE127+'2. PODROBNI DEL_ DETAJLNI DIO'!AE94+'2. PODROBNI DEL_ DETAJLNI DIO'!AC30</f>
        <v>0</v>
      </c>
      <c r="D248" s="117">
        <f>'2. PODROBNI DEL_ DETAJLNI DIO'!I182+'2. PODROBNI DEL_ DETAJLNI DIO'!AF146+'2. PODROBNI DEL_ DETAJLNI DIO'!AF127+'2. PODROBNI DEL_ DETAJLNI DIO'!AF94+'2. PODROBNI DEL_ DETAJLNI DIO'!AD30</f>
        <v>0</v>
      </c>
      <c r="E248" s="117">
        <f>'2. PODROBNI DEL_ DETAJLNI DIO'!J182+'2. PODROBNI DEL_ DETAJLNI DIO'!AG146+'2. PODROBNI DEL_ DETAJLNI DIO'!AG127+'2. PODROBNI DEL_ DETAJLNI DIO'!AG94+'2. PODROBNI DEL_ DETAJLNI DIO'!AE30</f>
        <v>0</v>
      </c>
      <c r="F248" s="117">
        <f>'2. PODROBNI DEL_ DETAJLNI DIO'!K182+'2. PODROBNI DEL_ DETAJLNI DIO'!AH146+'2. PODROBNI DEL_ DETAJLNI DIO'!AH127+'2. PODROBNI DEL_ DETAJLNI DIO'!AH94+'2. PODROBNI DEL_ DETAJLNI DIO'!AF30</f>
        <v>0</v>
      </c>
      <c r="G248" s="117">
        <f>'2. PODROBNI DEL_ DETAJLNI DIO'!L182+'2. PODROBNI DEL_ DETAJLNI DIO'!AI146+'2. PODROBNI DEL_ DETAJLNI DIO'!AI127+'2. PODROBNI DEL_ DETAJLNI DIO'!AI94+'2. PODROBNI DEL_ DETAJLNI DIO'!AG30</f>
        <v>0</v>
      </c>
      <c r="H248" s="117">
        <f>'2. PODROBNI DEL_ DETAJLNI DIO'!M182+'2. PODROBNI DEL_ DETAJLNI DIO'!AJ146+'2. PODROBNI DEL_ DETAJLNI DIO'!AJ127+'2. PODROBNI DEL_ DETAJLNI DIO'!AJ94+'2. PODROBNI DEL_ DETAJLNI DIO'!AH30</f>
        <v>0</v>
      </c>
      <c r="I248" s="117">
        <f>'2. PODROBNI DEL_ DETAJLNI DIO'!N182+'2. PODROBNI DEL_ DETAJLNI DIO'!AK146+'2. PODROBNI DEL_ DETAJLNI DIO'!AK127+'2. PODROBNI DEL_ DETAJLNI DIO'!AK94+'2. PODROBNI DEL_ DETAJLNI DIO'!AI30</f>
        <v>0</v>
      </c>
      <c r="J248" s="130">
        <f t="shared" si="2"/>
        <v>0</v>
      </c>
    </row>
    <row r="249" spans="1:10" ht="15.75" thickBot="1">
      <c r="A249" s="119" t="s">
        <v>156</v>
      </c>
      <c r="B249" s="131">
        <f aca="true" t="shared" si="3" ref="B249:J249">SUM(B237:B248)</f>
        <v>0</v>
      </c>
      <c r="C249" s="131">
        <f t="shared" si="3"/>
        <v>0</v>
      </c>
      <c r="D249" s="131">
        <f t="shared" si="3"/>
        <v>0</v>
      </c>
      <c r="E249" s="131">
        <f t="shared" si="3"/>
        <v>0</v>
      </c>
      <c r="F249" s="131">
        <f t="shared" si="3"/>
        <v>0</v>
      </c>
      <c r="G249" s="131">
        <f t="shared" si="3"/>
        <v>0</v>
      </c>
      <c r="H249" s="131">
        <f t="shared" si="3"/>
        <v>0</v>
      </c>
      <c r="I249" s="131">
        <f t="shared" si="3"/>
        <v>0</v>
      </c>
      <c r="J249" s="131">
        <f t="shared" si="3"/>
        <v>0</v>
      </c>
    </row>
    <row r="250" spans="1:10" ht="15">
      <c r="A250" s="119" t="s">
        <v>156</v>
      </c>
      <c r="B250" s="424" t="s">
        <v>248</v>
      </c>
      <c r="C250" s="424"/>
      <c r="D250" s="424"/>
      <c r="E250" s="424"/>
      <c r="F250" s="424"/>
      <c r="G250" s="424"/>
      <c r="H250" s="424"/>
      <c r="I250" s="424"/>
      <c r="J250" s="132">
        <f>+B26+B39+B52+B65+B78+B91+B104+B117+B130+B143+B156+B169</f>
        <v>0</v>
      </c>
    </row>
    <row r="251" spans="1:10" ht="15">
      <c r="A251" s="119" t="s">
        <v>156</v>
      </c>
      <c r="B251" s="420" t="s">
        <v>249</v>
      </c>
      <c r="C251" s="420"/>
      <c r="D251" s="420"/>
      <c r="E251" s="420"/>
      <c r="F251" s="420"/>
      <c r="G251" s="420"/>
      <c r="H251" s="420"/>
      <c r="I251" s="420"/>
      <c r="J251" s="133">
        <f>+B27+B40+B53+B66+B79+B92+B105+B118+B131+B144+B157+B170</f>
        <v>0</v>
      </c>
    </row>
    <row r="252" spans="1:10" ht="30">
      <c r="A252" s="317" t="s">
        <v>24</v>
      </c>
      <c r="B252" s="421"/>
      <c r="C252" s="422"/>
      <c r="D252" s="422"/>
      <c r="E252" s="422"/>
      <c r="F252" s="422"/>
      <c r="G252" s="422"/>
      <c r="H252" s="422"/>
      <c r="I252" s="423"/>
      <c r="J252" s="132">
        <f>ROUND(+J249-J250-J251,2)</f>
        <v>0</v>
      </c>
    </row>
    <row r="253" spans="1:10" s="72" customFormat="1" ht="14.25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</row>
    <row r="254" spans="1:10" s="135" customFormat="1" ht="26.25">
      <c r="A254" s="411" t="s">
        <v>250</v>
      </c>
      <c r="B254" s="434"/>
      <c r="C254" s="435"/>
      <c r="D254" s="435"/>
      <c r="E254" s="107" t="s">
        <v>82</v>
      </c>
      <c r="F254" s="134"/>
      <c r="G254" s="134"/>
      <c r="H254" s="134"/>
      <c r="I254" s="134"/>
      <c r="J254" s="134"/>
    </row>
    <row r="255" spans="1:2" ht="32.25" customHeight="1">
      <c r="A255" s="332" t="s">
        <v>251</v>
      </c>
      <c r="B255" s="419"/>
    </row>
    <row r="256" spans="1:6" ht="73.5" customHeight="1">
      <c r="A256" s="374" t="s">
        <v>286</v>
      </c>
      <c r="B256" s="415"/>
      <c r="C256" s="415"/>
      <c r="D256" s="415"/>
      <c r="E256" s="416"/>
      <c r="F256" s="416"/>
    </row>
    <row r="257" ht="15">
      <c r="A257" s="136"/>
    </row>
    <row r="258" spans="1:4" ht="45">
      <c r="A258" s="307" t="s">
        <v>0</v>
      </c>
      <c r="B258" s="308" t="s">
        <v>1</v>
      </c>
      <c r="C258" s="308" t="s">
        <v>2</v>
      </c>
      <c r="D258" s="137" t="s">
        <v>3</v>
      </c>
    </row>
    <row r="259" spans="1:4" ht="29.25">
      <c r="A259" s="309" t="s">
        <v>4</v>
      </c>
      <c r="B259" s="147"/>
      <c r="C259" s="148"/>
      <c r="D259" s="150"/>
    </row>
    <row r="260" spans="1:10" ht="14.25">
      <c r="A260" s="116">
        <v>1</v>
      </c>
      <c r="B260" s="142"/>
      <c r="C260" s="149"/>
      <c r="D260" s="142"/>
      <c r="E260" s="7"/>
      <c r="F260" s="7"/>
      <c r="G260" s="7"/>
      <c r="H260" s="7"/>
      <c r="I260" s="7"/>
      <c r="J260" s="7"/>
    </row>
    <row r="261" spans="1:10" ht="14.25">
      <c r="A261" s="116">
        <v>2</v>
      </c>
      <c r="B261" s="142"/>
      <c r="C261" s="149"/>
      <c r="D261" s="142"/>
      <c r="E261" s="7"/>
      <c r="F261" s="7"/>
      <c r="G261" s="7"/>
      <c r="H261" s="7"/>
      <c r="I261" s="7"/>
      <c r="J261" s="7"/>
    </row>
    <row r="262" spans="1:10" ht="14.25">
      <c r="A262" s="116">
        <v>3</v>
      </c>
      <c r="B262" s="142"/>
      <c r="C262" s="149"/>
      <c r="D262" s="142"/>
      <c r="E262" s="7"/>
      <c r="F262" s="7"/>
      <c r="G262" s="7"/>
      <c r="H262" s="7"/>
      <c r="I262" s="7"/>
      <c r="J262" s="7"/>
    </row>
    <row r="263" spans="1:10" ht="14.25">
      <c r="A263" s="116">
        <v>4</v>
      </c>
      <c r="B263" s="142"/>
      <c r="C263" s="149"/>
      <c r="D263" s="142"/>
      <c r="E263" s="7"/>
      <c r="F263" s="7"/>
      <c r="G263" s="7"/>
      <c r="H263" s="7"/>
      <c r="I263" s="7"/>
      <c r="J263" s="7"/>
    </row>
    <row r="264" spans="1:10" ht="14.25">
      <c r="A264" s="116">
        <v>5</v>
      </c>
      <c r="B264" s="142"/>
      <c r="C264" s="149"/>
      <c r="D264" s="142"/>
      <c r="E264" s="7"/>
      <c r="F264" s="7"/>
      <c r="G264" s="7"/>
      <c r="H264" s="7"/>
      <c r="I264" s="7"/>
      <c r="J264" s="7"/>
    </row>
    <row r="265" spans="1:10" ht="14.25">
      <c r="A265" s="116">
        <v>6</v>
      </c>
      <c r="B265" s="142"/>
      <c r="C265" s="149"/>
      <c r="D265" s="142"/>
      <c r="E265" s="7"/>
      <c r="F265" s="7"/>
      <c r="G265" s="7"/>
      <c r="H265" s="7"/>
      <c r="I265" s="7"/>
      <c r="J265" s="7"/>
    </row>
    <row r="266" spans="1:10" ht="14.25">
      <c r="A266" s="116">
        <v>7</v>
      </c>
      <c r="B266" s="142"/>
      <c r="C266" s="142"/>
      <c r="D266" s="142"/>
      <c r="E266" s="7"/>
      <c r="F266" s="7"/>
      <c r="G266" s="7"/>
      <c r="H266" s="7"/>
      <c r="I266" s="7"/>
      <c r="J266" s="7"/>
    </row>
    <row r="267" spans="1:10" ht="14.25">
      <c r="A267" s="116">
        <v>8</v>
      </c>
      <c r="B267" s="142"/>
      <c r="C267" s="142"/>
      <c r="D267" s="142"/>
      <c r="E267" s="7"/>
      <c r="F267" s="7"/>
      <c r="G267" s="7"/>
      <c r="H267" s="7"/>
      <c r="I267" s="7"/>
      <c r="J267" s="7"/>
    </row>
    <row r="268" spans="1:10" ht="30">
      <c r="A268" s="138" t="s">
        <v>5</v>
      </c>
      <c r="B268" s="120"/>
      <c r="C268" s="139"/>
      <c r="D268" s="140">
        <f>+D260+D261+D262+D263+D264+D265+D266+D267</f>
        <v>0</v>
      </c>
      <c r="E268" s="7" t="str">
        <f>IF((D260+D261+D262+D263+D264+D265)=J252,"OK ","Error")</f>
        <v>OK </v>
      </c>
      <c r="F268" s="7"/>
      <c r="G268" s="7"/>
      <c r="H268" s="7"/>
      <c r="I268" s="7"/>
      <c r="J268" s="7"/>
    </row>
    <row r="269" spans="1:10" ht="14.2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ht="14.2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21:44" s="4" customFormat="1" ht="14.25"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82"/>
      <c r="AR271" s="182"/>
    </row>
  </sheetData>
  <sheetProtection password="8499" sheet="1" objects="1" scenarios="1"/>
  <mergeCells count="154">
    <mergeCell ref="A181:J181"/>
    <mergeCell ref="A232:D232"/>
    <mergeCell ref="A25:J25"/>
    <mergeCell ref="A38:J38"/>
    <mergeCell ref="A51:J51"/>
    <mergeCell ref="A64:J64"/>
    <mergeCell ref="A77:J77"/>
    <mergeCell ref="A90:J90"/>
    <mergeCell ref="A103:J103"/>
    <mergeCell ref="A116:J116"/>
    <mergeCell ref="A129:J129"/>
    <mergeCell ref="A142:J142"/>
    <mergeCell ref="A155:J155"/>
    <mergeCell ref="A7:J7"/>
    <mergeCell ref="A14:E14"/>
    <mergeCell ref="A133:E133"/>
    <mergeCell ref="A146:E146"/>
    <mergeCell ref="D150:J150"/>
    <mergeCell ref="B9:E9"/>
    <mergeCell ref="B10:E10"/>
    <mergeCell ref="A159:E159"/>
    <mergeCell ref="A254:D254"/>
    <mergeCell ref="A216:F216"/>
    <mergeCell ref="A217:F217"/>
    <mergeCell ref="A221:F221"/>
    <mergeCell ref="D173:E173"/>
    <mergeCell ref="A168:J168"/>
    <mergeCell ref="A231:D231"/>
    <mergeCell ref="E227:F227"/>
    <mergeCell ref="E228:F228"/>
    <mergeCell ref="V26:Y26"/>
    <mergeCell ref="A16:E16"/>
    <mergeCell ref="D19:J19"/>
    <mergeCell ref="D20:J20"/>
    <mergeCell ref="D21:J21"/>
    <mergeCell ref="D22:J22"/>
    <mergeCell ref="D23:J23"/>
    <mergeCell ref="D24:J24"/>
    <mergeCell ref="V215:Y215"/>
    <mergeCell ref="A186:F186"/>
    <mergeCell ref="E188:H188"/>
    <mergeCell ref="A205:B205"/>
    <mergeCell ref="V207:Y207"/>
    <mergeCell ref="V208:Y208"/>
    <mergeCell ref="V214:Y214"/>
    <mergeCell ref="V213:Y213"/>
    <mergeCell ref="V209:Y209"/>
    <mergeCell ref="V212:Y212"/>
    <mergeCell ref="V156:Y156"/>
    <mergeCell ref="V169:Y169"/>
    <mergeCell ref="V143:Y143"/>
    <mergeCell ref="V211:Y211"/>
    <mergeCell ref="A256:F256"/>
    <mergeCell ref="E226:F226"/>
    <mergeCell ref="E223:F223"/>
    <mergeCell ref="E224:F224"/>
    <mergeCell ref="E225:F225"/>
    <mergeCell ref="A255:B255"/>
    <mergeCell ref="B251:I251"/>
    <mergeCell ref="B252:I252"/>
    <mergeCell ref="B250:I250"/>
    <mergeCell ref="A234:F234"/>
    <mergeCell ref="V39:Y39"/>
    <mergeCell ref="V52:Y52"/>
    <mergeCell ref="D46:J46"/>
    <mergeCell ref="D47:J47"/>
    <mergeCell ref="A42:E42"/>
    <mergeCell ref="D48:J48"/>
    <mergeCell ref="D49:J49"/>
    <mergeCell ref="D50:J50"/>
    <mergeCell ref="V65:Y65"/>
    <mergeCell ref="V91:Y91"/>
    <mergeCell ref="V78:Y78"/>
    <mergeCell ref="A68:E68"/>
    <mergeCell ref="A81:E81"/>
    <mergeCell ref="D74:J74"/>
    <mergeCell ref="D75:J75"/>
    <mergeCell ref="D76:J76"/>
    <mergeCell ref="D84:J84"/>
    <mergeCell ref="D85:J85"/>
    <mergeCell ref="V130:Y130"/>
    <mergeCell ref="D136:J136"/>
    <mergeCell ref="A12:E12"/>
    <mergeCell ref="V117:Y117"/>
    <mergeCell ref="V104:Y104"/>
    <mergeCell ref="D101:J101"/>
    <mergeCell ref="D102:J102"/>
    <mergeCell ref="D110:J110"/>
    <mergeCell ref="D111:J111"/>
    <mergeCell ref="D112:J112"/>
    <mergeCell ref="A173:B173"/>
    <mergeCell ref="E222:F222"/>
    <mergeCell ref="A220:D220"/>
    <mergeCell ref="D152:J152"/>
    <mergeCell ref="D153:J153"/>
    <mergeCell ref="D154:J154"/>
    <mergeCell ref="D162:J162"/>
    <mergeCell ref="D163:J163"/>
    <mergeCell ref="D177:J177"/>
    <mergeCell ref="A184:D184"/>
    <mergeCell ref="D32:J32"/>
    <mergeCell ref="D33:J33"/>
    <mergeCell ref="D34:J34"/>
    <mergeCell ref="A29:E29"/>
    <mergeCell ref="D35:J35"/>
    <mergeCell ref="D36:J36"/>
    <mergeCell ref="D37:J37"/>
    <mergeCell ref="D45:J45"/>
    <mergeCell ref="A55:E55"/>
    <mergeCell ref="D59:J59"/>
    <mergeCell ref="D60:J60"/>
    <mergeCell ref="D73:J73"/>
    <mergeCell ref="D58:J58"/>
    <mergeCell ref="D71:J71"/>
    <mergeCell ref="D72:J72"/>
    <mergeCell ref="D61:J61"/>
    <mergeCell ref="D62:J62"/>
    <mergeCell ref="D63:J63"/>
    <mergeCell ref="D86:J86"/>
    <mergeCell ref="D87:J87"/>
    <mergeCell ref="D88:J88"/>
    <mergeCell ref="D89:J89"/>
    <mergeCell ref="D97:J97"/>
    <mergeCell ref="D98:J98"/>
    <mergeCell ref="A94:E94"/>
    <mergeCell ref="D99:J99"/>
    <mergeCell ref="D100:J100"/>
    <mergeCell ref="D114:J114"/>
    <mergeCell ref="D115:J115"/>
    <mergeCell ref="D113:J113"/>
    <mergeCell ref="A107:E107"/>
    <mergeCell ref="D123:J123"/>
    <mergeCell ref="D124:J124"/>
    <mergeCell ref="A120:E120"/>
    <mergeCell ref="D125:J125"/>
    <mergeCell ref="D126:J126"/>
    <mergeCell ref="D127:J127"/>
    <mergeCell ref="D128:J128"/>
    <mergeCell ref="D151:J151"/>
    <mergeCell ref="D141:J141"/>
    <mergeCell ref="D149:J149"/>
    <mergeCell ref="D137:J137"/>
    <mergeCell ref="D138:J138"/>
    <mergeCell ref="D139:J139"/>
    <mergeCell ref="D140:J140"/>
    <mergeCell ref="D164:J164"/>
    <mergeCell ref="D165:J165"/>
    <mergeCell ref="D178:J178"/>
    <mergeCell ref="D179:J179"/>
    <mergeCell ref="D180:J180"/>
    <mergeCell ref="D166:J166"/>
    <mergeCell ref="D167:J167"/>
    <mergeCell ref="D175:J175"/>
    <mergeCell ref="D176:J176"/>
  </mergeCells>
  <printOptions/>
  <pageMargins left="0.5118110236220472" right="0.5118110236220472" top="0.37" bottom="0.83" header="0.31496062992125984" footer="0.31496062992125984"/>
  <pageSetup fitToHeight="4" fitToWidth="1" horizontalDpi="600" verticalDpi="600" orientation="portrait" paperSize="9" scale="48" r:id="rId3"/>
  <headerFooter alignWithMargins="0">
    <oddFooter>&amp;LSI-HR 2007-2013&amp;C&amp;P</oddFooter>
  </headerFooter>
  <rowBreaks count="6" manualBreakCount="6">
    <brk id="41" max="9" man="1"/>
    <brk id="80" max="9" man="1"/>
    <brk id="119" max="9" man="1"/>
    <brk id="171" max="9" man="1"/>
    <brk id="204" max="9" man="1"/>
    <brk id="253" max="9" man="1"/>
  </rowBreaks>
  <legacyDrawing r:id="rId2"/>
  <oleObjects>
    <oleObject progId="Word.Picture.8" shapeId="72032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baskovict</cp:lastModifiedBy>
  <cp:lastPrinted>2008-06-20T13:32:14Z</cp:lastPrinted>
  <dcterms:created xsi:type="dcterms:W3CDTF">2008-03-06T16:44:54Z</dcterms:created>
  <dcterms:modified xsi:type="dcterms:W3CDTF">2008-06-20T13:34:10Z</dcterms:modified>
  <cp:category/>
  <cp:version/>
  <cp:contentType/>
  <cp:contentStatus/>
</cp:coreProperties>
</file>