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90" windowHeight="6075" tabRatio="550" activeTab="0"/>
  </bookViews>
  <sheets>
    <sheet name="1. VSEBINA_SADRŽAJ" sheetId="1" r:id="rId1"/>
    <sheet name="2. PODROBNI DEL_ DETALJNI DIO" sheetId="2" r:id="rId2"/>
    <sheet name="3. SPLOŠNI DEL_ OPĆI DIO" sheetId="3" r:id="rId3"/>
  </sheets>
  <definedNames>
    <definedName name="Partners">'1. VSEBINA_SADRŽAJ'!$A$28:$A$47</definedName>
    <definedName name="Partnership">'1. VSEBINA_SADRŽAJ'!$A$28:$A$47</definedName>
    <definedName name="_xlnm.Print_Area" localSheetId="0">'1. VSEBINA_SADRŽAJ'!$A$1:$E$64</definedName>
    <definedName name="_xlnm.Print_Area" localSheetId="1">'2. PODROBNI DEL_ DETALJNI DIO'!$A$1:$W$242</definedName>
    <definedName name="_xlnm.Print_Area" localSheetId="2">'3. SPLOŠNI DEL_ OPĆI DIO'!$A$1:$J$388</definedName>
  </definedNames>
  <calcPr fullCalcOnLoad="1"/>
</workbook>
</file>

<file path=xl/sharedStrings.xml><?xml version="1.0" encoding="utf-8"?>
<sst xmlns="http://schemas.openxmlformats.org/spreadsheetml/2006/main" count="717" uniqueCount="325">
  <si>
    <r>
      <t xml:space="preserve">Vmesno poročilo / </t>
    </r>
    <r>
      <rPr>
        <b/>
        <i/>
        <sz val="11"/>
        <rFont val="Calibri"/>
        <family val="2"/>
      </rPr>
      <t>Izvješće o napretku</t>
    </r>
  </si>
  <si>
    <r>
      <t xml:space="preserve">mesec / </t>
    </r>
    <r>
      <rPr>
        <b/>
        <i/>
        <sz val="11"/>
        <rFont val="Calibri"/>
        <family val="2"/>
      </rPr>
      <t>mjesec</t>
    </r>
  </si>
  <si>
    <r>
      <t xml:space="preserve">leto / </t>
    </r>
    <r>
      <rPr>
        <b/>
        <i/>
        <sz val="11"/>
        <rFont val="Calibri"/>
        <family val="2"/>
      </rPr>
      <t>godina</t>
    </r>
  </si>
  <si>
    <r>
      <t xml:space="preserve">zahtevan znesek/ 
</t>
    </r>
    <r>
      <rPr>
        <b/>
        <i/>
        <sz val="11"/>
        <rFont val="Calibri"/>
        <family val="2"/>
      </rPr>
      <t>tražen iznos</t>
    </r>
  </si>
  <si>
    <r>
      <t xml:space="preserve">Datum začetka upravičenosti / 
</t>
    </r>
    <r>
      <rPr>
        <b/>
        <i/>
        <sz val="11"/>
        <rFont val="Calibri"/>
        <family val="2"/>
      </rPr>
      <t xml:space="preserve">Početni dan prihvatljivosti </t>
    </r>
  </si>
  <si>
    <r>
      <t xml:space="preserve">Datum konca upravičenosti /
</t>
    </r>
    <r>
      <rPr>
        <b/>
        <i/>
        <sz val="11"/>
        <rFont val="Calibri"/>
        <family val="2"/>
      </rPr>
      <t xml:space="preserve">Završni dan prihvatljivosti </t>
    </r>
  </si>
  <si>
    <r>
      <t>Stroški na enoto časa (v vaši valuti) /</t>
    </r>
    <r>
      <rPr>
        <b/>
        <i/>
        <sz val="10"/>
        <rFont val="Calibri"/>
        <family val="2"/>
      </rPr>
      <t xml:space="preserve"> Cijena po vremenskoj jedinici (u vašoj valuti)</t>
    </r>
  </si>
  <si>
    <r>
      <t xml:space="preserve">Znesek 2008/ 
</t>
    </r>
    <r>
      <rPr>
        <b/>
        <i/>
        <sz val="11"/>
        <rFont val="Calibri"/>
        <family val="2"/>
      </rPr>
      <t>Iznos 2008</t>
    </r>
  </si>
  <si>
    <r>
      <t xml:space="preserve">Znesek 2011/ 
</t>
    </r>
    <r>
      <rPr>
        <b/>
        <i/>
        <sz val="11"/>
        <rFont val="Calibri"/>
        <family val="2"/>
      </rPr>
      <t>Iznos 2011</t>
    </r>
  </si>
  <si>
    <r>
      <t xml:space="preserve">Znesek 2010/ 
</t>
    </r>
    <r>
      <rPr>
        <b/>
        <i/>
        <sz val="11"/>
        <rFont val="Calibri"/>
        <family val="2"/>
      </rPr>
      <t>Iznos 2010</t>
    </r>
  </si>
  <si>
    <r>
      <t xml:space="preserve">Znesek 2012/ 
</t>
    </r>
    <r>
      <rPr>
        <b/>
        <i/>
        <sz val="11"/>
        <rFont val="Calibri"/>
        <family val="2"/>
      </rPr>
      <t>Iznos 2012</t>
    </r>
  </si>
  <si>
    <r>
      <t xml:space="preserve">Znesek 2013/ 
</t>
    </r>
    <r>
      <rPr>
        <b/>
        <i/>
        <sz val="11"/>
        <rFont val="Calibri"/>
        <family val="2"/>
      </rPr>
      <t>Iznos 2013</t>
    </r>
  </si>
  <si>
    <r>
      <t xml:space="preserve">Znesek 2014/ 
</t>
    </r>
    <r>
      <rPr>
        <b/>
        <i/>
        <sz val="11"/>
        <rFont val="Calibri"/>
        <family val="2"/>
      </rPr>
      <t>Iznos 2014</t>
    </r>
  </si>
  <si>
    <r>
      <t xml:space="preserve">Znesek 2015/ 
</t>
    </r>
    <r>
      <rPr>
        <b/>
        <i/>
        <sz val="11"/>
        <rFont val="Calibri"/>
        <family val="2"/>
      </rPr>
      <t>Iznos 2015</t>
    </r>
  </si>
  <si>
    <r>
      <t>Skupaj € /</t>
    </r>
    <r>
      <rPr>
        <b/>
        <i/>
        <sz val="11"/>
        <color indexed="63"/>
        <rFont val="Calibri"/>
        <family val="2"/>
      </rPr>
      <t xml:space="preserve"> Ukupno €</t>
    </r>
  </si>
  <si>
    <r>
      <t xml:space="preserve">Znesek 2008 / 
</t>
    </r>
    <r>
      <rPr>
        <b/>
        <i/>
        <sz val="10"/>
        <rFont val="Calibri"/>
        <family val="2"/>
      </rPr>
      <t>Iznos 2008</t>
    </r>
  </si>
  <si>
    <r>
      <t xml:space="preserve">Skupaj / </t>
    </r>
    <r>
      <rPr>
        <b/>
        <i/>
        <sz val="11"/>
        <color indexed="8"/>
        <rFont val="Calibri"/>
        <family val="2"/>
      </rPr>
      <t xml:space="preserve">Ukupno </t>
    </r>
  </si>
  <si>
    <r>
      <t xml:space="preserve">SKUPAJ  / 
</t>
    </r>
    <r>
      <rPr>
        <b/>
        <i/>
        <sz val="11"/>
        <rFont val="Calibri"/>
        <family val="2"/>
      </rPr>
      <t xml:space="preserve">UKUPNO </t>
    </r>
  </si>
  <si>
    <r>
      <t>PRIJAVNICA - DEL B FINANČNI OPIS /</t>
    </r>
    <r>
      <rPr>
        <b/>
        <i/>
        <sz val="16"/>
        <color indexed="8"/>
        <rFont val="Calibri"/>
        <family val="2"/>
      </rPr>
      <t xml:space="preserve"> PRIJAVNI OBRAZAC - DIO B FINANCIJSKI OPIS </t>
    </r>
    <r>
      <rPr>
        <b/>
        <sz val="16"/>
        <color indexed="8"/>
        <rFont val="Calibri"/>
        <family val="2"/>
      </rPr>
      <t xml:space="preserve">
</t>
    </r>
    <r>
      <rPr>
        <sz val="14"/>
        <color indexed="8"/>
        <rFont val="Calibri"/>
        <family val="0"/>
      </rPr>
      <t xml:space="preserve">SPLOŠNI DEL / </t>
    </r>
    <r>
      <rPr>
        <i/>
        <sz val="14"/>
        <color indexed="8"/>
        <rFont val="Calibri"/>
        <family val="2"/>
      </rPr>
      <t>OPĆI DIO</t>
    </r>
  </si>
  <si>
    <r>
      <t>Skupaj upravičeni stroški /</t>
    </r>
    <r>
      <rPr>
        <b/>
        <i/>
        <sz val="10"/>
        <rFont val="Calibri"/>
        <family val="2"/>
      </rPr>
      <t xml:space="preserve"> Ukupno prihvatljivi trošovi</t>
    </r>
  </si>
  <si>
    <r>
      <t xml:space="preserve">Stopnja sofinanciranja IPA/ </t>
    </r>
    <r>
      <rPr>
        <b/>
        <i/>
        <sz val="10"/>
        <rFont val="Calibri"/>
        <family val="2"/>
      </rPr>
      <t xml:space="preserve">IPA stopa sufinanciranja </t>
    </r>
  </si>
  <si>
    <r>
      <t xml:space="preserve">Javno sofinanciranje / </t>
    </r>
    <r>
      <rPr>
        <b/>
        <i/>
        <sz val="11"/>
        <rFont val="Calibri"/>
        <family val="2"/>
      </rPr>
      <t>Javno sufinanciranje</t>
    </r>
  </si>
  <si>
    <r>
      <t xml:space="preserve">(2) ali ocenite neto prihodke, ustvarjene med celotno ekonomsko dobo trajanja projekta (za več informacij o metodologiji se obrnite na STS). </t>
    </r>
    <r>
      <rPr>
        <i/>
        <sz val="11"/>
        <rFont val="Calibri"/>
        <family val="0"/>
      </rPr>
      <t>/ ili procijenite neto prihode proizvedene za cijelo vrijeme gospodarskog života projekta (za više informacija o metodologiji kontaktirajte ZTT).</t>
    </r>
  </si>
  <si>
    <r>
      <t xml:space="preserve">  Skupaj upravičeni stroški v €/ 
    </t>
    </r>
    <r>
      <rPr>
        <b/>
        <i/>
        <sz val="11"/>
        <rFont val="Calibri"/>
        <family val="2"/>
      </rPr>
      <t xml:space="preserve">  Ukupno prihvatljivi troškovi u €</t>
    </r>
  </si>
  <si>
    <r>
      <t xml:space="preserve">Skupaj brez prihodkov/ 
</t>
    </r>
    <r>
      <rPr>
        <b/>
        <i/>
        <sz val="11"/>
        <rFont val="Calibri"/>
        <family val="2"/>
      </rPr>
      <t>Ukupno bez prihoda</t>
    </r>
  </si>
  <si>
    <r>
      <t xml:space="preserve">NASLOV PROJEKTA / </t>
    </r>
    <r>
      <rPr>
        <b/>
        <i/>
        <sz val="11"/>
        <color indexed="8"/>
        <rFont val="Calibri"/>
        <family val="2"/>
      </rPr>
      <t>NAZIV PROJEKTA:</t>
    </r>
  </si>
  <si>
    <r>
      <t xml:space="preserve">NASLOV PROJEKTA / 
</t>
    </r>
    <r>
      <rPr>
        <b/>
        <i/>
        <sz val="11"/>
        <color indexed="8"/>
        <rFont val="Calibri"/>
        <family val="2"/>
      </rPr>
      <t>NAZIV PROJEKTA:</t>
    </r>
  </si>
  <si>
    <t>Izvajalec ali storitev 1 / 
Stručnjak ili usluga 1</t>
  </si>
  <si>
    <t>Izvajalec ali storitev 2 / 
Stručnjak ili usluga 2</t>
  </si>
  <si>
    <t>Izvajalec ali storitev 3 / 
Stručnjak ili usluga 3</t>
  </si>
  <si>
    <t>Izvajalec ali storitev 4 / 
Stručnjak ili usluga 4</t>
  </si>
  <si>
    <t>Izvajalec ali storitev 5 / 
Stručnjak ili usluga 5</t>
  </si>
  <si>
    <t>Izvajalec ali storitev 6 / 
Stručnjak ili usluga 6</t>
  </si>
  <si>
    <t>Izvajalec ali storitev 7 / 
Stručnjak ili usluga 7</t>
  </si>
  <si>
    <t>Izvajalec ali storitev 8 / 
Stručnjak ili usluga 8</t>
  </si>
  <si>
    <t>Izvajalec ali storitev 9 / 
Stručnjak ili usluga 9</t>
  </si>
  <si>
    <t>Izvajalec ali storitev 10 / 
Stručnjak ili usluga 10</t>
  </si>
  <si>
    <t>Izvajalec ali storitev 11 / 
Stručnjak ili usluga 11</t>
  </si>
  <si>
    <t>Izvajalec ali storitev 12/ 
Stručnjak ili usluga 12</t>
  </si>
  <si>
    <t>Izvajalec ali storitev 13/ 
Stručnjak ili usluga 13</t>
  </si>
  <si>
    <t>Izvajalec ali storitev 14 / 
Stručnjak ili usluga 14</t>
  </si>
  <si>
    <t>Izvajalec ali storitev 15 / 
Stručnjak ili usluga 15</t>
  </si>
  <si>
    <t>Izvajalec ali storitev 16 / 
Stručnjak ili usluga 16</t>
  </si>
  <si>
    <t>Izvajalec ali storitev 17 / 
Stručnjak ili usluga 17</t>
  </si>
  <si>
    <t>Izvajalec ali storitev 18 / 
Stručnjak ili usluga 18</t>
  </si>
  <si>
    <t>Izvajalec ali storitev 19 / 
Stručnjak ili usluga 19</t>
  </si>
  <si>
    <t>Izvajalec ali storitev 20 / 
Stručnjak ili usluga 20</t>
  </si>
  <si>
    <t>Izvajalec ali storitev 21 / 
Stručnjak ili usluga 21</t>
  </si>
  <si>
    <t>Izvajalec ali storitev 22 / 
Stručnjak ili usluga 22</t>
  </si>
  <si>
    <t>Oprema 3</t>
  </si>
  <si>
    <t>Oprema 4</t>
  </si>
  <si>
    <t>Oprema 5</t>
  </si>
  <si>
    <t>Oprema 6</t>
  </si>
  <si>
    <t>Oprema 7</t>
  </si>
  <si>
    <t>Oprema 8</t>
  </si>
  <si>
    <t>Oprema 9</t>
  </si>
  <si>
    <t>Oprema 10</t>
  </si>
  <si>
    <t>Oprema 1</t>
  </si>
  <si>
    <t>Oprema 2</t>
  </si>
  <si>
    <r>
      <t>i</t>
    </r>
    <r>
      <rPr>
        <i/>
        <sz val="20"/>
        <color indexed="12"/>
        <rFont val="Calibri"/>
        <family val="0"/>
      </rPr>
      <t xml:space="preserve">   </t>
    </r>
    <r>
      <rPr>
        <sz val="11"/>
        <rFont val="Calibri"/>
        <family val="0"/>
      </rPr>
      <t xml:space="preserve">Ta znak napotuje na Pririočnik za izvajanje projektov. / </t>
    </r>
    <r>
      <rPr>
        <i/>
        <sz val="11"/>
        <rFont val="Calibri"/>
        <family val="2"/>
      </rPr>
      <t>Ovaj znak upućuje na Priručnik o provedbi projekata.</t>
    </r>
    <r>
      <rPr>
        <i/>
        <sz val="11"/>
        <color indexed="12"/>
        <rFont val="Calibri"/>
        <family val="0"/>
      </rPr>
      <t xml:space="preserve">
</t>
    </r>
  </si>
  <si>
    <r>
      <t xml:space="preserve">2.1 Javno sofinanciranje /
      </t>
    </r>
    <r>
      <rPr>
        <i/>
        <sz val="12"/>
        <rFont val="Calibri"/>
        <family val="2"/>
      </rPr>
      <t>Javno sufinanciranje</t>
    </r>
  </si>
  <si>
    <r>
      <t xml:space="preserve">2.2 Zasebno sofinanciranje / 
      </t>
    </r>
    <r>
      <rPr>
        <i/>
        <sz val="12"/>
        <rFont val="Calibri"/>
        <family val="2"/>
      </rPr>
      <t>Privatno sufinanciranje</t>
    </r>
  </si>
  <si>
    <t>%</t>
  </si>
  <si>
    <t>€</t>
  </si>
  <si>
    <t>2008</t>
  </si>
  <si>
    <t>Amount 2008</t>
  </si>
  <si>
    <t>Amount 2009</t>
  </si>
  <si>
    <t>Amount 2010</t>
  </si>
  <si>
    <t>Amount 2011</t>
  </si>
  <si>
    <t>Amount 2012</t>
  </si>
  <si>
    <t>Amount 2013</t>
  </si>
  <si>
    <t>Amount 2014</t>
  </si>
  <si>
    <t>Amount 2015</t>
  </si>
  <si>
    <t>POP UP LIST</t>
  </si>
  <si>
    <t>Currencies</t>
  </si>
  <si>
    <t>EUROS</t>
  </si>
  <si>
    <t>POP-UP LISTS</t>
  </si>
  <si>
    <t>HRK</t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</si>
  <si>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>4.3</t>
    </r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</si>
  <si>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>3.2.2</t>
    </r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</si>
  <si>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>5.4.2</t>
    </r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</si>
  <si>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</si>
  <si>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</si>
  <si>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</si>
  <si>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</si>
  <si>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</si>
  <si>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</si>
  <si>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</si>
  <si>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</si>
  <si>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</si>
  <si>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</si>
  <si>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</si>
  <si>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</si>
  <si>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>HUF</t>
  </si>
  <si>
    <t xml:space="preserve">LOS NUMEROS DE ABAJO SIRVEN PARA CONTROLAR  QUE NO FALTE LA ELECCION DE CURRENCIES </t>
  </si>
  <si>
    <t>IPA</t>
  </si>
  <si>
    <r>
      <t xml:space="preserve">AKRONIM / </t>
    </r>
    <r>
      <rPr>
        <b/>
        <i/>
        <sz val="11"/>
        <color indexed="8"/>
        <rFont val="Calibri"/>
        <family val="2"/>
      </rPr>
      <t>AKRONIM</t>
    </r>
    <r>
      <rPr>
        <b/>
        <sz val="11"/>
        <color indexed="8"/>
        <rFont val="Calibri"/>
        <family val="0"/>
      </rPr>
      <t>:</t>
    </r>
  </si>
  <si>
    <r>
      <t xml:space="preserve">1.2. Stroški za potovanja in nastanitve / </t>
    </r>
    <r>
      <rPr>
        <i/>
        <sz val="11"/>
        <rFont val="Calibri"/>
        <family val="2"/>
      </rPr>
      <t>Troškovi putovanja i smještaja</t>
    </r>
  </si>
  <si>
    <r>
      <t xml:space="preserve">4. Administrativni stroški / </t>
    </r>
    <r>
      <rPr>
        <b/>
        <i/>
        <sz val="11"/>
        <rFont val="Calibri"/>
        <family val="2"/>
      </rPr>
      <t xml:space="preserve">Administrativni troškovi </t>
    </r>
  </si>
  <si>
    <r>
      <t>2. Stroški za zunanje izvajalce /</t>
    </r>
    <r>
      <rPr>
        <b/>
        <i/>
        <sz val="11"/>
        <rFont val="Calibri"/>
        <family val="2"/>
      </rPr>
      <t xml:space="preserve"> Troškovi vanjskih usluga</t>
    </r>
  </si>
  <si>
    <r>
      <t xml:space="preserve">1. Stroški osebja / </t>
    </r>
    <r>
      <rPr>
        <b/>
        <i/>
        <sz val="11"/>
        <rFont val="Calibri"/>
        <family val="2"/>
      </rPr>
      <t>Troškovi osoblja</t>
    </r>
  </si>
  <si>
    <r>
      <t>3. Investicije /</t>
    </r>
    <r>
      <rPr>
        <b/>
        <i/>
        <sz val="11"/>
        <rFont val="Calibri"/>
        <family val="2"/>
      </rPr>
      <t xml:space="preserve"> Troškovi ulaganja</t>
    </r>
  </si>
  <si>
    <r>
      <t xml:space="preserve">Seznam partnerjev / </t>
    </r>
    <r>
      <rPr>
        <b/>
        <i/>
        <sz val="11"/>
        <color indexed="8"/>
        <rFont val="Calibri"/>
        <family val="2"/>
      </rPr>
      <t>Popis partnera</t>
    </r>
  </si>
  <si>
    <r>
      <t xml:space="preserve">Menjalni tečaj (HRK/€) / </t>
    </r>
    <r>
      <rPr>
        <b/>
        <i/>
        <sz val="11"/>
        <color indexed="8"/>
        <rFont val="Calibri"/>
        <family val="2"/>
      </rPr>
      <t>Tečaj (HRK/€)</t>
    </r>
  </si>
  <si>
    <r>
      <t xml:space="preserve">               Naslovi / </t>
    </r>
    <r>
      <rPr>
        <i/>
        <sz val="11"/>
        <color indexed="8"/>
        <rFont val="Calibri"/>
        <family val="2"/>
      </rPr>
      <t>Naslovi</t>
    </r>
  </si>
  <si>
    <r>
      <t xml:space="preserve">               Podnaslovi / </t>
    </r>
    <r>
      <rPr>
        <i/>
        <sz val="11"/>
        <color indexed="8"/>
        <rFont val="Calibri"/>
        <family val="2"/>
      </rPr>
      <t xml:space="preserve">Podnaslovi </t>
    </r>
  </si>
  <si>
    <r>
      <t xml:space="preserve">               Vnos v to polje ni dovoljen / </t>
    </r>
    <r>
      <rPr>
        <i/>
        <sz val="11"/>
        <color indexed="8"/>
        <rFont val="Calibri"/>
        <family val="2"/>
      </rPr>
      <t>Unos u ova polja nije dozvoljen</t>
    </r>
  </si>
  <si>
    <r>
      <t xml:space="preserve">               Zneski se izračunajo avtomatsko /  </t>
    </r>
    <r>
      <rPr>
        <i/>
        <sz val="11"/>
        <color indexed="8"/>
        <rFont val="Calibri"/>
        <family val="2"/>
      </rPr>
      <t>Brojevi su automatski izračunati</t>
    </r>
  </si>
  <si>
    <r>
      <t xml:space="preserve">1.1. Osebje / </t>
    </r>
    <r>
      <rPr>
        <i/>
        <sz val="11"/>
        <rFont val="Calibri"/>
        <family val="2"/>
      </rPr>
      <t>Osoblje</t>
    </r>
  </si>
  <si>
    <r>
      <t xml:space="preserve">1. STROŠKI OSEBJA / </t>
    </r>
    <r>
      <rPr>
        <b/>
        <i/>
        <sz val="14"/>
        <rFont val="Calibri"/>
        <family val="2"/>
      </rPr>
      <t>TROŠKOVI OSOBLJA</t>
    </r>
  </si>
  <si>
    <r>
      <t xml:space="preserve">1.1. OSEBJE / </t>
    </r>
    <r>
      <rPr>
        <b/>
        <i/>
        <sz val="14"/>
        <color indexed="8"/>
        <rFont val="Calibri"/>
        <family val="2"/>
      </rPr>
      <t>OSOBLJE</t>
    </r>
  </si>
  <si>
    <r>
      <t xml:space="preserve">1.2. STROŠKI ZA POTOVANJA IN NASTANITVE / </t>
    </r>
    <r>
      <rPr>
        <b/>
        <i/>
        <sz val="14"/>
        <color indexed="8"/>
        <rFont val="Calibri"/>
        <family val="2"/>
      </rPr>
      <t>TROŠKOVI PUTOVANJA I SMJEŠTAJA</t>
    </r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</si>
  <si>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 xml:space="preserve"> 4.1.3, točka 1</t>
    </r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</si>
  <si>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>4.1.3, točka2</t>
    </r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</si>
  <si>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>4.1.3, točka 3</t>
    </r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</si>
  <si>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>4.1.3, točka 4</t>
    </r>
  </si>
  <si>
    <r>
      <t xml:space="preserve">Kategorija osebja / 
</t>
    </r>
    <r>
      <rPr>
        <b/>
        <i/>
        <sz val="11"/>
        <rFont val="Calibri"/>
        <family val="2"/>
      </rPr>
      <t xml:space="preserve">Kategorija zaposlenika </t>
    </r>
  </si>
  <si>
    <r>
      <t xml:space="preserve">Partner / </t>
    </r>
    <r>
      <rPr>
        <b/>
        <i/>
        <sz val="11"/>
        <rFont val="Calibri"/>
        <family val="2"/>
      </rPr>
      <t xml:space="preserve">Partner </t>
    </r>
  </si>
  <si>
    <r>
      <t xml:space="preserve">Enota časa (izberite eno možnost) / 
</t>
    </r>
    <r>
      <rPr>
        <b/>
        <i/>
        <sz val="10"/>
        <rFont val="Calibri"/>
        <family val="2"/>
      </rPr>
      <t>Vremenska jedinica (izaberite jednu od opcija)</t>
    </r>
  </si>
  <si>
    <r>
      <t xml:space="preserve">Stroški € /
</t>
    </r>
    <r>
      <rPr>
        <b/>
        <i/>
        <sz val="11"/>
        <rFont val="Calibri"/>
        <family val="2"/>
      </rPr>
      <t>Cijena €</t>
    </r>
  </si>
  <si>
    <r>
      <t xml:space="preserve">Št. mesecev/
dni/ur/
</t>
    </r>
    <r>
      <rPr>
        <b/>
        <i/>
        <sz val="11"/>
        <rFont val="Calibri"/>
        <family val="2"/>
      </rPr>
      <t>Br. mjeseci/
dana/sati</t>
    </r>
  </si>
  <si>
    <r>
      <t xml:space="preserve">SKUPAJ € / </t>
    </r>
    <r>
      <rPr>
        <b/>
        <i/>
        <sz val="11"/>
        <rFont val="Calibri"/>
        <family val="2"/>
      </rPr>
      <t>UKUPNO €</t>
    </r>
  </si>
  <si>
    <r>
      <t xml:space="preserve">SKUPAJ € / 
</t>
    </r>
    <r>
      <rPr>
        <b/>
        <i/>
        <sz val="11"/>
        <rFont val="Calibri"/>
        <family val="2"/>
      </rPr>
      <t>UKUPNO €</t>
    </r>
  </si>
  <si>
    <r>
      <t xml:space="preserve">Skupaj / </t>
    </r>
    <r>
      <rPr>
        <b/>
        <i/>
        <sz val="11"/>
        <rFont val="Calibri"/>
        <family val="2"/>
      </rPr>
      <t>Ukupno</t>
    </r>
  </si>
  <si>
    <r>
      <t xml:space="preserve">Partner / </t>
    </r>
    <r>
      <rPr>
        <b/>
        <i/>
        <sz val="11"/>
        <rFont val="Calibri"/>
        <family val="2"/>
      </rPr>
      <t>Partner</t>
    </r>
  </si>
  <si>
    <r>
      <t xml:space="preserve">Povprečni stroški
(v vaši valuti) / 
</t>
    </r>
    <r>
      <rPr>
        <b/>
        <i/>
        <sz val="11"/>
        <rFont val="Calibri"/>
        <family val="2"/>
      </rPr>
      <t>Prosječna cijena  (u vašoj valuti)</t>
    </r>
  </si>
  <si>
    <r>
      <t xml:space="preserve">Št. potov./
</t>
    </r>
    <r>
      <rPr>
        <b/>
        <i/>
        <sz val="11"/>
        <rFont val="Calibri"/>
        <family val="2"/>
      </rPr>
      <t xml:space="preserve">Br. putovanja </t>
    </r>
  </si>
  <si>
    <r>
      <t xml:space="preserve">DDV, ki je vključen v skupaj / </t>
    </r>
    <r>
      <rPr>
        <b/>
        <i/>
        <sz val="11"/>
        <rFont val="Calibri"/>
        <family val="2"/>
      </rPr>
      <t>PDV uključen u ukupno</t>
    </r>
  </si>
  <si>
    <r>
      <t xml:space="preserve">2. STROŠKI ZA ZUNANJE IZVAJALCE / </t>
    </r>
    <r>
      <rPr>
        <b/>
        <i/>
        <sz val="14"/>
        <color indexed="8"/>
        <rFont val="Calibri"/>
        <family val="2"/>
      </rPr>
      <t>TROŠKOVI VANJSKIH USLUGA</t>
    </r>
  </si>
  <si>
    <r>
      <t xml:space="preserve">3. INVESTICIJE / </t>
    </r>
    <r>
      <rPr>
        <b/>
        <i/>
        <sz val="14"/>
        <color indexed="8"/>
        <rFont val="Calibri"/>
        <family val="2"/>
      </rPr>
      <t>TROŠKOVI ULAGANJA</t>
    </r>
  </si>
  <si>
    <r>
      <t>4. ADMINISTRATIVNI STROŠKI /</t>
    </r>
    <r>
      <rPr>
        <b/>
        <i/>
        <sz val="14"/>
        <color indexed="8"/>
        <rFont val="Calibri"/>
        <family val="2"/>
      </rPr>
      <t xml:space="preserve"> ADMINISTRATIVNI TROŠKOVI </t>
    </r>
  </si>
  <si>
    <r>
      <t xml:space="preserve">Partner 
(izberite eno možnost)/
</t>
    </r>
    <r>
      <rPr>
        <b/>
        <i/>
        <sz val="11"/>
        <rFont val="Calibri"/>
        <family val="2"/>
      </rPr>
      <t>Partner 
(izaberite jednu od opcija)</t>
    </r>
  </si>
  <si>
    <r>
      <t xml:space="preserve">Valuta (izberite eno možnost) / 
</t>
    </r>
    <r>
      <rPr>
        <b/>
        <i/>
        <sz val="11"/>
        <rFont val="Calibri"/>
        <family val="2"/>
      </rPr>
      <t>Valuta (izaberite jednu od opcija)</t>
    </r>
  </si>
  <si>
    <t>Znesek 2008 / 
Iznos 2008</t>
  </si>
  <si>
    <r>
      <t xml:space="preserve">Znesek 2015 / 
</t>
    </r>
    <r>
      <rPr>
        <b/>
        <i/>
        <sz val="11"/>
        <rFont val="Calibri"/>
        <family val="2"/>
      </rPr>
      <t>Iznos 2015</t>
    </r>
  </si>
  <si>
    <r>
      <t xml:space="preserve">Znesek 2014 / 
</t>
    </r>
    <r>
      <rPr>
        <b/>
        <i/>
        <sz val="11"/>
        <rFont val="Calibri"/>
        <family val="2"/>
      </rPr>
      <t>Iznos 2014</t>
    </r>
  </si>
  <si>
    <r>
      <t xml:space="preserve">Znesek 2013 / 
</t>
    </r>
    <r>
      <rPr>
        <b/>
        <i/>
        <sz val="11"/>
        <rFont val="Calibri"/>
        <family val="2"/>
      </rPr>
      <t>Iznos 2013</t>
    </r>
  </si>
  <si>
    <r>
      <t xml:space="preserve">Znesek 2012 / 
</t>
    </r>
    <r>
      <rPr>
        <b/>
        <i/>
        <sz val="11"/>
        <rFont val="Calibri"/>
        <family val="2"/>
      </rPr>
      <t>Iznos 2012</t>
    </r>
  </si>
  <si>
    <r>
      <t xml:space="preserve">Znesek 2011 / 
</t>
    </r>
    <r>
      <rPr>
        <b/>
        <i/>
        <sz val="11"/>
        <rFont val="Calibri"/>
        <family val="2"/>
      </rPr>
      <t>Iznos 2011</t>
    </r>
  </si>
  <si>
    <r>
      <t xml:space="preserve">Znesek 2010 / 
</t>
    </r>
    <r>
      <rPr>
        <b/>
        <i/>
        <sz val="11"/>
        <rFont val="Calibri"/>
        <family val="2"/>
      </rPr>
      <t>Iznos 2010</t>
    </r>
  </si>
  <si>
    <r>
      <t xml:space="preserve">Znesek 2009 / 
</t>
    </r>
    <r>
      <rPr>
        <b/>
        <i/>
        <sz val="11"/>
        <rFont val="Calibri"/>
        <family val="2"/>
      </rPr>
      <t>Iznos 2009</t>
    </r>
  </si>
  <si>
    <r>
      <t xml:space="preserve">Znesek 2008 / 
</t>
    </r>
    <r>
      <rPr>
        <b/>
        <i/>
        <sz val="11"/>
        <rFont val="Calibri"/>
        <family val="2"/>
      </rPr>
      <t>Iznos 2008</t>
    </r>
  </si>
  <si>
    <t>EURO</t>
  </si>
  <si>
    <r>
      <t xml:space="preserve">Skupaj € / </t>
    </r>
    <r>
      <rPr>
        <b/>
        <i/>
        <sz val="11"/>
        <color indexed="63"/>
        <rFont val="Calibri"/>
        <family val="2"/>
      </rPr>
      <t>Ukupno €</t>
    </r>
  </si>
  <si>
    <r>
      <t xml:space="preserve">Opis / </t>
    </r>
    <r>
      <rPr>
        <b/>
        <i/>
        <sz val="11"/>
        <rFont val="Calibri"/>
        <family val="2"/>
      </rPr>
      <t>Opis</t>
    </r>
  </si>
  <si>
    <r>
      <t xml:space="preserve">Valuta / </t>
    </r>
    <r>
      <rPr>
        <b/>
        <i/>
        <sz val="11"/>
        <rFont val="Calibri"/>
        <family val="2"/>
      </rPr>
      <t>Valuta</t>
    </r>
  </si>
  <si>
    <r>
      <t xml:space="preserve">Nabavna vrednost / </t>
    </r>
    <r>
      <rPr>
        <b/>
        <i/>
        <sz val="11"/>
        <rFont val="Calibri"/>
        <family val="2"/>
      </rPr>
      <t>Nabavna cijena</t>
    </r>
  </si>
  <si>
    <r>
      <t xml:space="preserve">Seznam zadevnih posrednih stroškov / 
</t>
    </r>
    <r>
      <rPr>
        <b/>
        <i/>
        <sz val="11"/>
        <rFont val="Calibri"/>
        <family val="2"/>
      </rPr>
      <t>Popis uključenih neizravnih troškova</t>
    </r>
  </si>
  <si>
    <r>
      <t xml:space="preserve">AKRONIM / </t>
    </r>
    <r>
      <rPr>
        <b/>
        <i/>
        <sz val="11"/>
        <color indexed="8"/>
        <rFont val="Calibri"/>
        <family val="2"/>
      </rPr>
      <t>AKRONIM:</t>
    </r>
  </si>
  <si>
    <r>
      <t xml:space="preserve">A.1 - PRORAČUN PO PARTNERJIH (v €) / </t>
    </r>
    <r>
      <rPr>
        <b/>
        <i/>
        <sz val="14"/>
        <rFont val="Calibri"/>
        <family val="2"/>
      </rPr>
      <t>PRORAČUN PO PARTNERU (u €)</t>
    </r>
  </si>
  <si>
    <r>
      <t xml:space="preserve">Kategorija / </t>
    </r>
    <r>
      <rPr>
        <b/>
        <i/>
        <sz val="11"/>
        <rFont val="Calibri"/>
        <family val="2"/>
      </rPr>
      <t>Kategorija</t>
    </r>
  </si>
  <si>
    <r>
      <t xml:space="preserve">Upravičeni stroški / </t>
    </r>
    <r>
      <rPr>
        <b/>
        <i/>
        <sz val="11"/>
        <rFont val="Calibri"/>
        <family val="2"/>
      </rPr>
      <t>Prihvatljivi trošak</t>
    </r>
  </si>
  <si>
    <r>
      <t xml:space="preserve">Opombe / </t>
    </r>
    <r>
      <rPr>
        <b/>
        <i/>
        <sz val="11"/>
        <rFont val="Calibri"/>
        <family val="2"/>
      </rPr>
      <t>Komentar</t>
    </r>
  </si>
  <si>
    <r>
      <t>Opombe /</t>
    </r>
    <r>
      <rPr>
        <b/>
        <i/>
        <sz val="11"/>
        <rFont val="Calibri"/>
        <family val="2"/>
      </rPr>
      <t xml:space="preserve"> Komentar</t>
    </r>
  </si>
  <si>
    <r>
      <t xml:space="preserve">Stroški osebja / </t>
    </r>
    <r>
      <rPr>
        <i/>
        <sz val="11"/>
        <rFont val="Calibri"/>
        <family val="2"/>
      </rPr>
      <t>Troškovi osoblja</t>
    </r>
  </si>
  <si>
    <r>
      <t>Stroški za zunanje izvajalce /</t>
    </r>
    <r>
      <rPr>
        <i/>
        <sz val="11"/>
        <rFont val="Calibri"/>
        <family val="2"/>
      </rPr>
      <t xml:space="preserve"> Troškovi vanjskih usluga</t>
    </r>
  </si>
  <si>
    <r>
      <t>Investicije /</t>
    </r>
    <r>
      <rPr>
        <i/>
        <sz val="11"/>
        <rFont val="Calibri"/>
        <family val="2"/>
      </rPr>
      <t xml:space="preserve"> Troškovi ulaganja</t>
    </r>
  </si>
  <si>
    <r>
      <t xml:space="preserve"> Administrativni stroški / </t>
    </r>
    <r>
      <rPr>
        <i/>
        <sz val="11"/>
        <rFont val="Calibri"/>
        <family val="2"/>
      </rPr>
      <t xml:space="preserve">Administrativni troškovi </t>
    </r>
  </si>
  <si>
    <r>
      <t xml:space="preserve">Prihodki, ki bodo upoštevani v seštevku finančnih virov projekta. / </t>
    </r>
    <r>
      <rPr>
        <b/>
        <i/>
        <sz val="11"/>
        <rFont val="Calibri"/>
        <family val="2"/>
      </rPr>
      <t>Prihodi koje treba uzeti u obzir u sažetku financijskih izvora projekta.</t>
    </r>
  </si>
  <si>
    <r>
      <t>Prihodki, ki bodo upoštevani v seštevku finančnih virov projekta. /</t>
    </r>
    <r>
      <rPr>
        <b/>
        <i/>
        <sz val="11"/>
        <rFont val="Calibri"/>
        <family val="2"/>
      </rPr>
      <t xml:space="preserve"> Prihodi koje treba uzeti u obzir u sažetku financijskih izvora projekta.</t>
    </r>
  </si>
  <si>
    <r>
      <t>Skupaj /</t>
    </r>
    <r>
      <rPr>
        <b/>
        <i/>
        <sz val="11"/>
        <rFont val="Calibri"/>
        <family val="2"/>
      </rPr>
      <t xml:space="preserve"> Ukupno</t>
    </r>
  </si>
  <si>
    <r>
      <t xml:space="preserve">A - PRORAČUN / </t>
    </r>
    <r>
      <rPr>
        <b/>
        <i/>
        <sz val="16"/>
        <rFont val="Calibri"/>
        <family val="2"/>
      </rPr>
      <t>PRORAČUN</t>
    </r>
  </si>
  <si>
    <r>
      <t xml:space="preserve">Prihodek, ki se odšteje (1) / </t>
    </r>
    <r>
      <rPr>
        <i/>
        <sz val="12"/>
        <rFont val="Calibri"/>
        <family val="2"/>
      </rPr>
      <t>Prihodi koje treba odbiti (1)</t>
    </r>
  </si>
  <si>
    <r>
      <t xml:space="preserve">Neto prihodek, ki se odšteje (2) / </t>
    </r>
    <r>
      <rPr>
        <i/>
        <sz val="12"/>
        <rFont val="Calibri"/>
        <family val="2"/>
      </rPr>
      <t>Neto prihodi koje treba odbiti (2)</t>
    </r>
  </si>
  <si>
    <r>
      <t xml:space="preserve">PRIJAVNICA - DEL B FINANČNI OPIS / </t>
    </r>
    <r>
      <rPr>
        <b/>
        <i/>
        <sz val="16"/>
        <color indexed="8"/>
        <rFont val="Calibri"/>
        <family val="2"/>
      </rPr>
      <t>PRIJAVNI OBRAZAC - DIO B FINANCIJSKI OPIS</t>
    </r>
    <r>
      <rPr>
        <b/>
        <sz val="16"/>
        <color indexed="8"/>
        <rFont val="Calibri"/>
        <family val="2"/>
      </rPr>
      <t xml:space="preserve">
</t>
    </r>
    <r>
      <rPr>
        <sz val="14"/>
        <color indexed="8"/>
        <rFont val="Calibri"/>
        <family val="0"/>
      </rPr>
      <t xml:space="preserve">VSEBINA / </t>
    </r>
    <r>
      <rPr>
        <i/>
        <sz val="14"/>
        <color indexed="8"/>
        <rFont val="Calibri"/>
        <family val="2"/>
      </rPr>
      <t>SADRŽAJ</t>
    </r>
  </si>
  <si>
    <r>
      <t xml:space="preserve">Vstavite manjkajoče podatke. </t>
    </r>
    <r>
      <rPr>
        <i/>
        <sz val="11"/>
        <rFont val="Calibri"/>
        <family val="2"/>
      </rPr>
      <t>/ Upišite podatke koji nedostaju.</t>
    </r>
  </si>
  <si>
    <r>
      <t xml:space="preserve">DDV 
status / </t>
    </r>
    <r>
      <rPr>
        <b/>
        <i/>
        <sz val="11"/>
        <color indexed="8"/>
        <rFont val="Calibri"/>
        <family val="2"/>
      </rPr>
      <t>PDV 
status</t>
    </r>
  </si>
  <si>
    <r>
      <t xml:space="preserve">% IPA sredstva / </t>
    </r>
    <r>
      <rPr>
        <b/>
        <i/>
        <sz val="11"/>
        <color indexed="8"/>
        <rFont val="Calibri"/>
        <family val="2"/>
      </rPr>
      <t xml:space="preserve">% IPA doprinosa </t>
    </r>
  </si>
  <si>
    <r>
      <t>Valute</t>
    </r>
    <r>
      <rPr>
        <sz val="11"/>
        <color indexed="8"/>
        <rFont val="Calibri"/>
        <family val="2"/>
      </rPr>
      <t xml:space="preserve"> (Izberite eno možnost) /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 xml:space="preserve">Novčana jedinica </t>
    </r>
    <r>
      <rPr>
        <i/>
        <sz val="11"/>
        <color indexed="8"/>
        <rFont val="Calibri"/>
        <family val="2"/>
      </rPr>
      <t>(Izaberite jednu opciju)</t>
    </r>
  </si>
  <si>
    <r>
      <t>V celoti povra</t>
    </r>
    <r>
      <rPr>
        <sz val="11"/>
        <color indexed="8"/>
        <rFont val="Calibri"/>
        <family val="2"/>
      </rPr>
      <t>č</t>
    </r>
    <r>
      <rPr>
        <sz val="11"/>
        <color indexed="8"/>
        <rFont val="Arial"/>
        <family val="2"/>
      </rPr>
      <t xml:space="preserve">ljiv / </t>
    </r>
    <r>
      <rPr>
        <i/>
        <sz val="11"/>
        <color indexed="8"/>
        <rFont val="Arial"/>
        <family val="2"/>
      </rPr>
      <t>U potpunosti nadoknadivo</t>
    </r>
  </si>
  <si>
    <r>
      <t>Delno povra</t>
    </r>
    <r>
      <rPr>
        <sz val="11"/>
        <color indexed="8"/>
        <rFont val="Calibri"/>
        <family val="2"/>
      </rPr>
      <t>č</t>
    </r>
    <r>
      <rPr>
        <sz val="11"/>
        <color indexed="8"/>
        <rFont val="Arial"/>
        <family val="2"/>
      </rPr>
      <t>ljiv /</t>
    </r>
    <r>
      <rPr>
        <i/>
        <sz val="11"/>
        <color indexed="8"/>
        <rFont val="Arial"/>
        <family val="2"/>
      </rPr>
      <t xml:space="preserve"> Djelomično nadoknadivo</t>
    </r>
  </si>
  <si>
    <r>
      <t>Ni povra</t>
    </r>
    <r>
      <rPr>
        <sz val="11"/>
        <color indexed="8"/>
        <rFont val="Calibri"/>
        <family val="2"/>
      </rPr>
      <t>č</t>
    </r>
    <r>
      <rPr>
        <sz val="11"/>
        <color indexed="8"/>
        <rFont val="Arial"/>
        <family val="2"/>
      </rPr>
      <t xml:space="preserve">ljiv / </t>
    </r>
    <r>
      <rPr>
        <i/>
        <sz val="11"/>
        <color indexed="8"/>
        <rFont val="Arial"/>
        <family val="2"/>
      </rPr>
      <t>Nenadoknadivo</t>
    </r>
  </si>
  <si>
    <t>Infrastruktura 2</t>
  </si>
  <si>
    <t>Infrastruktura 3</t>
  </si>
  <si>
    <t>Infrastruktura 4</t>
  </si>
  <si>
    <t>Infrastruktura 5</t>
  </si>
  <si>
    <t>Infrastruktura 6</t>
  </si>
  <si>
    <t>Infrastruktura 7</t>
  </si>
  <si>
    <t>Infrastruktura 8</t>
  </si>
  <si>
    <t>Infrastruktura 9</t>
  </si>
  <si>
    <t>Infrastruktura 10</t>
  </si>
  <si>
    <r>
      <t xml:space="preserve">Sorazmerni delež / </t>
    </r>
    <r>
      <rPr>
        <b/>
        <i/>
        <sz val="11"/>
        <rFont val="Calibri"/>
        <family val="2"/>
      </rPr>
      <t>Razmjerna osnovica</t>
    </r>
  </si>
  <si>
    <r>
      <t>Opis /</t>
    </r>
    <r>
      <rPr>
        <b/>
        <i/>
        <sz val="11"/>
        <rFont val="Calibri"/>
        <family val="2"/>
      </rPr>
      <t xml:space="preserve"> Opis</t>
    </r>
  </si>
  <si>
    <r>
      <t xml:space="preserve">A.2 - PRORAČUN OPERACIJE (v €) / </t>
    </r>
    <r>
      <rPr>
        <b/>
        <i/>
        <sz val="14"/>
        <rFont val="Calibri"/>
        <family val="2"/>
      </rPr>
      <t>PRORAČUN OPERACIJE (U €)</t>
    </r>
  </si>
  <si>
    <r>
      <t xml:space="preserve">B - FINANČNI NAČRT / </t>
    </r>
    <r>
      <rPr>
        <b/>
        <i/>
        <sz val="14"/>
        <rFont val="Calibri"/>
        <family val="2"/>
      </rPr>
      <t>FINANCIJSKI PLAN</t>
    </r>
  </si>
  <si>
    <r>
      <t xml:space="preserve">Ta finančni načrt morajo potrditi vsi partnerji na podlagi izjave o partnerstvu. / </t>
    </r>
    <r>
      <rPr>
        <i/>
        <sz val="11"/>
        <rFont val="Calibri"/>
        <family val="2"/>
      </rPr>
      <t>Ovaj financijski plan mora biti ovjeren od strane svih partnera na osnovi izjave o partnerstvu.</t>
    </r>
  </si>
  <si>
    <r>
      <t xml:space="preserve">Partner / </t>
    </r>
    <r>
      <rPr>
        <b/>
        <i/>
        <sz val="10"/>
        <rFont val="Calibri"/>
        <family val="2"/>
      </rPr>
      <t>Partner</t>
    </r>
  </si>
  <si>
    <r>
      <t>Mesec /</t>
    </r>
    <r>
      <rPr>
        <i/>
        <sz val="11"/>
        <color indexed="8"/>
        <rFont val="Calibri"/>
        <family val="2"/>
      </rPr>
      <t xml:space="preserve"> mjesec</t>
    </r>
  </si>
  <si>
    <r>
      <t xml:space="preserve">Dan / </t>
    </r>
    <r>
      <rPr>
        <i/>
        <sz val="11"/>
        <color indexed="8"/>
        <rFont val="Calibri"/>
        <family val="2"/>
      </rPr>
      <t>dan</t>
    </r>
  </si>
  <si>
    <r>
      <t xml:space="preserve">Ura / </t>
    </r>
    <r>
      <rPr>
        <i/>
        <sz val="11"/>
        <color indexed="8"/>
        <rFont val="Calibri"/>
        <family val="2"/>
      </rPr>
      <t>sat</t>
    </r>
  </si>
  <si>
    <r>
      <t xml:space="preserve">Regionalno / </t>
    </r>
    <r>
      <rPr>
        <b/>
        <i/>
        <sz val="10"/>
        <rFont val="Calibri"/>
        <family val="2"/>
      </rPr>
      <t>Regionalno</t>
    </r>
  </si>
  <si>
    <r>
      <t xml:space="preserve">Lokalno / </t>
    </r>
    <r>
      <rPr>
        <b/>
        <i/>
        <sz val="10"/>
        <rFont val="Calibri"/>
        <family val="2"/>
      </rPr>
      <t>Lokalno</t>
    </r>
  </si>
  <si>
    <r>
      <t xml:space="preserve">Drugo / </t>
    </r>
    <r>
      <rPr>
        <b/>
        <i/>
        <sz val="10"/>
        <rFont val="Calibri"/>
        <family val="2"/>
      </rPr>
      <t>Drugo</t>
    </r>
  </si>
  <si>
    <r>
      <t xml:space="preserve">Zasebno / </t>
    </r>
    <r>
      <rPr>
        <b/>
        <i/>
        <sz val="10"/>
        <rFont val="Calibri"/>
        <family val="2"/>
      </rPr>
      <t>Privatno</t>
    </r>
  </si>
  <si>
    <r>
      <t xml:space="preserve">Finančni viri projekta / </t>
    </r>
    <r>
      <rPr>
        <b/>
        <i/>
        <sz val="12"/>
        <rFont val="Calibri"/>
        <family val="2"/>
      </rPr>
      <t>Financijski izvori projekta</t>
    </r>
  </si>
  <si>
    <r>
      <t xml:space="preserve">      Skupaj stroški / 
  </t>
    </r>
    <r>
      <rPr>
        <b/>
        <i/>
        <sz val="12"/>
        <rFont val="Calibri"/>
        <family val="2"/>
      </rPr>
      <t xml:space="preserve">    Ukupno troškovi</t>
    </r>
  </si>
  <si>
    <r>
      <t xml:space="preserve">      Prihodek, ki se odšteje (1) / 
      </t>
    </r>
    <r>
      <rPr>
        <i/>
        <sz val="12"/>
        <rFont val="Calibri"/>
        <family val="2"/>
      </rPr>
      <t>Prihodi koje treba odbiti (1)</t>
    </r>
  </si>
  <si>
    <r>
      <t xml:space="preserve">Neto prihodek, ki se odšteje (2) / 
</t>
    </r>
    <r>
      <rPr>
        <i/>
        <sz val="12"/>
        <rFont val="Calibri"/>
        <family val="2"/>
      </rPr>
      <t>Neto prihodi koje treba odbiti (2)</t>
    </r>
  </si>
  <si>
    <r>
      <t xml:space="preserve">      Skupaj upravičeni stroški / 
     </t>
    </r>
    <r>
      <rPr>
        <b/>
        <i/>
        <sz val="12"/>
        <rFont val="Calibri"/>
        <family val="2"/>
      </rPr>
      <t xml:space="preserve"> Ukupno prihvatljivi troškovi</t>
    </r>
  </si>
  <si>
    <r>
      <t xml:space="preserve">2    Lasten prispevek  (2.1 + 2.2) / 
      </t>
    </r>
    <r>
      <rPr>
        <i/>
        <sz val="12"/>
        <rFont val="Calibri"/>
        <family val="2"/>
      </rPr>
      <t>Vlastiti doprinos  (2.1 + 2.2)</t>
    </r>
  </si>
  <si>
    <t>Controll</t>
  </si>
  <si>
    <r>
      <t xml:space="preserve">(1) Prosimo, ocenite skupni znesek prihodkov projekta (ne sofinanciranja), ustvarjenih v obdobju 5 let po dokončanju operacije. </t>
    </r>
    <r>
      <rPr>
        <i/>
        <sz val="11"/>
        <rFont val="Calibri"/>
        <family val="0"/>
      </rPr>
      <t>/ Molimo Vas da procijenite ukupni iznos prihoda projekta (ne sufinancirani) proizveden u roku od 5 godina od završetka operacije.</t>
    </r>
  </si>
  <si>
    <r>
      <t xml:space="preserve">Izpolnitev spodaj navedenih kazalnikov, je pogoj za izplačilo. Tabela bo izpolnjena pred podpisom pogodbe o sofinanciranju. </t>
    </r>
    <r>
      <rPr>
        <i/>
        <sz val="11"/>
        <rFont val="Calibri"/>
        <family val="2"/>
      </rPr>
      <t>/ Ovi pokazatelji moraju se postići na nivou operacije da budu plaćeni i bit će ispunjeni prije potpisivanja ugovora o sufinanciranju.</t>
    </r>
  </si>
  <si>
    <r>
      <t xml:space="preserve">C - KAZALNIKI NEPOSREDNIH UČINKOV (OUTPUT) / 
</t>
    </r>
    <r>
      <rPr>
        <b/>
        <i/>
        <sz val="14"/>
        <rFont val="Calibri"/>
        <family val="2"/>
      </rPr>
      <t>POKAZATELJI NEPOSREDNIH REZULTATA</t>
    </r>
  </si>
  <si>
    <r>
      <t xml:space="preserve">Naziv / </t>
    </r>
    <r>
      <rPr>
        <b/>
        <i/>
        <sz val="11"/>
        <rFont val="Calibri"/>
        <family val="2"/>
      </rPr>
      <t>Naziv</t>
    </r>
  </si>
  <si>
    <r>
      <t xml:space="preserve">Merska enota/ </t>
    </r>
    <r>
      <rPr>
        <b/>
        <i/>
        <sz val="11"/>
        <rFont val="Calibri"/>
        <family val="2"/>
      </rPr>
      <t>Jedinica mjere</t>
    </r>
  </si>
  <si>
    <r>
      <t xml:space="preserve">Načrtovana vrednost / </t>
    </r>
    <r>
      <rPr>
        <b/>
        <i/>
        <sz val="11"/>
        <rFont val="Calibri"/>
        <family val="2"/>
      </rPr>
      <t>Planirana vrijednost</t>
    </r>
  </si>
  <si>
    <r>
      <t xml:space="preserve">Izdatki, ki jih uveljavljajo partnerji / </t>
    </r>
    <r>
      <rPr>
        <b/>
        <i/>
        <sz val="11"/>
        <rFont val="Calibri"/>
        <family val="2"/>
      </rPr>
      <t>Rashodi koji će biti potraživani od partner</t>
    </r>
  </si>
  <si>
    <r>
      <t xml:space="preserve">SKUPAJ upravičeno v €/
</t>
    </r>
    <r>
      <rPr>
        <b/>
        <i/>
        <sz val="11"/>
        <rFont val="Calibri"/>
        <family val="2"/>
      </rPr>
      <t xml:space="preserve">UKUPNO prihvatljivo u € </t>
    </r>
  </si>
  <si>
    <r>
      <t xml:space="preserve">Prihodek, ki se odšteje (1) / </t>
    </r>
    <r>
      <rPr>
        <b/>
        <i/>
        <sz val="11"/>
        <rFont val="Calibri"/>
        <family val="2"/>
      </rPr>
      <t>Prihodi koje treba odbiti (1)</t>
    </r>
  </si>
  <si>
    <r>
      <t>Neto prihodek, ki se odšteje (2) /</t>
    </r>
    <r>
      <rPr>
        <b/>
        <i/>
        <sz val="11"/>
        <rFont val="Calibri"/>
        <family val="2"/>
      </rPr>
      <t xml:space="preserve"> Neto prihodi koje treba odbiti (2)</t>
    </r>
  </si>
  <si>
    <r>
      <t xml:space="preserve">Datumi predložitve vmesnih poročil / 
</t>
    </r>
    <r>
      <rPr>
        <b/>
        <i/>
        <sz val="11"/>
        <rFont val="Calibri"/>
        <family val="2"/>
      </rPr>
      <t>Datumi podnošenja izvješća o napretku</t>
    </r>
  </si>
  <si>
    <r>
      <t xml:space="preserve">3.2. Gradbena dela, oprema (amortizacija) / </t>
    </r>
    <r>
      <rPr>
        <i/>
        <sz val="11"/>
        <rFont val="Calibri"/>
        <family val="2"/>
      </rPr>
      <t>Građevinski radovi, oprema (amortizacija)</t>
    </r>
  </si>
  <si>
    <r>
      <t>SPLOŠNI DEL (bo priloga k pogodbi o sofinanciranju) /</t>
    </r>
    <r>
      <rPr>
        <b/>
        <i/>
        <sz val="11"/>
        <rFont val="Calibri"/>
        <family val="2"/>
      </rPr>
      <t xml:space="preserve"> 
OPĆI DIO (biti će prilog uz ugovor o sufinanciranju)</t>
    </r>
  </si>
  <si>
    <r>
      <t xml:space="preserve">Okrajšava  partnerjevega naziva / </t>
    </r>
    <r>
      <rPr>
        <b/>
        <i/>
        <sz val="11"/>
        <color indexed="8"/>
        <rFont val="Calibri"/>
        <family val="2"/>
      </rPr>
      <t>Kratica naziva partnera</t>
    </r>
  </si>
  <si>
    <r>
      <t xml:space="preserve">                Prijavitelj izpolni ali izbre pred tiskanjem. /  </t>
    </r>
    <r>
      <rPr>
        <i/>
        <sz val="11"/>
        <color indexed="8"/>
        <rFont val="Calibri"/>
        <family val="2"/>
      </rPr>
      <t>Upisuje ili bira prijavitelj prije tiskanja.</t>
    </r>
  </si>
  <si>
    <r>
      <t xml:space="preserve">PRIJAVNICA - DEL B FINANČNI OPIS / </t>
    </r>
    <r>
      <rPr>
        <b/>
        <i/>
        <sz val="16"/>
        <color indexed="8"/>
        <rFont val="Calibri"/>
        <family val="2"/>
      </rPr>
      <t>PRIJAVNI OBRAZAC - DIO B FINANCIJSKI OPIS</t>
    </r>
    <r>
      <rPr>
        <b/>
        <sz val="16"/>
        <color indexed="8"/>
        <rFont val="Calibri"/>
        <family val="2"/>
      </rPr>
      <t xml:space="preserve">
</t>
    </r>
    <r>
      <rPr>
        <sz val="14"/>
        <color indexed="8"/>
        <rFont val="Calibri"/>
        <family val="0"/>
      </rPr>
      <t xml:space="preserve">PODROBNI DEL / </t>
    </r>
    <r>
      <rPr>
        <i/>
        <sz val="14"/>
        <color indexed="8"/>
        <rFont val="Calibri"/>
        <family val="2"/>
      </rPr>
      <t>DETALJNI DIO</t>
    </r>
  </si>
  <si>
    <r>
      <t xml:space="preserve">3.3. Gradbena dela, oprema / </t>
    </r>
    <r>
      <rPr>
        <b/>
        <i/>
        <sz val="14"/>
        <color indexed="8"/>
        <rFont val="Calibri"/>
        <family val="2"/>
      </rPr>
      <t>Građevinski radovi, oprema</t>
    </r>
  </si>
  <si>
    <r>
      <t xml:space="preserve">3.2. Gradbena dela, oprema / </t>
    </r>
    <r>
      <rPr>
        <b/>
        <i/>
        <sz val="14"/>
        <color indexed="8"/>
        <rFont val="Calibri"/>
        <family val="2"/>
      </rPr>
      <t>Građevinski radovi, oprema</t>
    </r>
  </si>
  <si>
    <r>
      <t xml:space="preserve">3.1. Gradbena dela, oprema, zemljišče / </t>
    </r>
    <r>
      <rPr>
        <b/>
        <i/>
        <sz val="14"/>
        <color indexed="8"/>
        <rFont val="Calibri"/>
        <family val="2"/>
      </rPr>
      <t xml:space="preserve">Građevinski radovi, oprema, zemlja </t>
    </r>
  </si>
  <si>
    <r>
      <t>V celoti upravičeno. / P</t>
    </r>
    <r>
      <rPr>
        <i/>
        <sz val="11"/>
        <color indexed="60"/>
        <rFont val="Calibri"/>
        <family val="2"/>
      </rPr>
      <t>rihvatljivo u potpunosti.</t>
    </r>
  </si>
  <si>
    <r>
      <t>V primeru amortizacije. /</t>
    </r>
    <r>
      <rPr>
        <i/>
        <sz val="11"/>
        <color indexed="60"/>
        <rFont val="Calibri"/>
        <family val="2"/>
      </rPr>
      <t xml:space="preserve"> U slučaju amortizacije.</t>
    </r>
  </si>
  <si>
    <r>
      <t xml:space="preserve">Amortizacija 2008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2"/>
      </rPr>
      <t>2008</t>
    </r>
  </si>
  <si>
    <r>
      <t xml:space="preserve">Amortizacija 2009 / </t>
    </r>
    <r>
      <rPr>
        <b/>
        <i/>
        <sz val="10"/>
        <rFont val="Calibri"/>
        <family val="0"/>
      </rPr>
      <t>Amortizacija</t>
    </r>
    <r>
      <rPr>
        <b/>
        <sz val="10"/>
        <rFont val="Calibri"/>
        <family val="2"/>
      </rPr>
      <t xml:space="preserve"> 2009</t>
    </r>
  </si>
  <si>
    <r>
      <t xml:space="preserve">Amortizacija 2010 / </t>
    </r>
    <r>
      <rPr>
        <b/>
        <i/>
        <sz val="10"/>
        <rFont val="Calibri"/>
        <family val="0"/>
      </rPr>
      <t>Amortizacij</t>
    </r>
    <r>
      <rPr>
        <b/>
        <sz val="10"/>
        <rFont val="Calibri"/>
        <family val="2"/>
      </rPr>
      <t>a 2010</t>
    </r>
  </si>
  <si>
    <r>
      <t xml:space="preserve">Amortizacija 2011 / </t>
    </r>
    <r>
      <rPr>
        <b/>
        <i/>
        <sz val="10"/>
        <rFont val="Calibri"/>
        <family val="0"/>
      </rPr>
      <t>Amortizacija</t>
    </r>
    <r>
      <rPr>
        <b/>
        <sz val="10"/>
        <rFont val="Calibri"/>
        <family val="2"/>
      </rPr>
      <t xml:space="preserve"> 2011</t>
    </r>
  </si>
  <si>
    <r>
      <t xml:space="preserve">Amortizacija 2012 / </t>
    </r>
    <r>
      <rPr>
        <b/>
        <i/>
        <sz val="10"/>
        <rFont val="Calibri"/>
        <family val="0"/>
      </rPr>
      <t>Amortizacija</t>
    </r>
    <r>
      <rPr>
        <b/>
        <sz val="10"/>
        <rFont val="Calibri"/>
        <family val="2"/>
      </rPr>
      <t xml:space="preserve"> 2012</t>
    </r>
  </si>
  <si>
    <r>
      <t xml:space="preserve">Amortizacija 2013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2"/>
      </rPr>
      <t>2013</t>
    </r>
  </si>
  <si>
    <r>
      <t xml:space="preserve">Amortizacija 2014 / </t>
    </r>
    <r>
      <rPr>
        <b/>
        <i/>
        <sz val="10"/>
        <rFont val="Calibri"/>
        <family val="0"/>
      </rPr>
      <t>Amortizacija</t>
    </r>
    <r>
      <rPr>
        <b/>
        <sz val="10"/>
        <rFont val="Calibri"/>
        <family val="2"/>
      </rPr>
      <t xml:space="preserve"> 2014</t>
    </r>
  </si>
  <si>
    <r>
      <t xml:space="preserve">Amortizacija 2015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2"/>
      </rPr>
      <t>2015</t>
    </r>
  </si>
  <si>
    <r>
      <t xml:space="preserve">Amortizacija 2008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0"/>
      </rPr>
      <t>2008</t>
    </r>
  </si>
  <si>
    <r>
      <t xml:space="preserve">Amortizacija 2009 / </t>
    </r>
    <r>
      <rPr>
        <b/>
        <i/>
        <sz val="10"/>
        <rFont val="Calibri"/>
        <family val="0"/>
      </rPr>
      <t>Amortizacija</t>
    </r>
    <r>
      <rPr>
        <b/>
        <sz val="10"/>
        <rFont val="Calibri"/>
        <family val="0"/>
      </rPr>
      <t xml:space="preserve"> 2009</t>
    </r>
  </si>
  <si>
    <r>
      <t xml:space="preserve">Amortizacija 2010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0"/>
      </rPr>
      <t>2010</t>
    </r>
  </si>
  <si>
    <r>
      <t xml:space="preserve">Amortizacija 2011 / </t>
    </r>
    <r>
      <rPr>
        <b/>
        <i/>
        <sz val="10"/>
        <rFont val="Calibri"/>
        <family val="0"/>
      </rPr>
      <t>Amortizacija</t>
    </r>
    <r>
      <rPr>
        <b/>
        <sz val="10"/>
        <rFont val="Calibri"/>
        <family val="0"/>
      </rPr>
      <t xml:space="preserve"> 2011</t>
    </r>
  </si>
  <si>
    <r>
      <t xml:space="preserve">Amortizacija 2012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0"/>
      </rPr>
      <t>2012</t>
    </r>
  </si>
  <si>
    <r>
      <t xml:space="preserve">Amortizacija 2013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0"/>
      </rPr>
      <t>2013</t>
    </r>
  </si>
  <si>
    <r>
      <t xml:space="preserve">Amortizacija 2014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0"/>
      </rPr>
      <t>2014</t>
    </r>
  </si>
  <si>
    <r>
      <t xml:space="preserve">Amortizacija 2015 / </t>
    </r>
    <r>
      <rPr>
        <b/>
        <i/>
        <sz val="10"/>
        <rFont val="Calibri"/>
        <family val="0"/>
      </rPr>
      <t xml:space="preserve">Amortizacija </t>
    </r>
    <r>
      <rPr>
        <b/>
        <sz val="10"/>
        <rFont val="Calibri"/>
        <family val="0"/>
      </rPr>
      <t>2015</t>
    </r>
  </si>
  <si>
    <r>
      <t xml:space="preserve">Državno / </t>
    </r>
    <r>
      <rPr>
        <b/>
        <i/>
        <sz val="10"/>
        <rFont val="Calibri"/>
        <family val="2"/>
      </rPr>
      <t>Državno</t>
    </r>
  </si>
  <si>
    <r>
      <t xml:space="preserve">Izhodiščna vrednost / </t>
    </r>
    <r>
      <rPr>
        <b/>
        <i/>
        <sz val="11"/>
        <rFont val="Calibri"/>
        <family val="0"/>
      </rPr>
      <t>Ishodišna vrijednost</t>
    </r>
  </si>
  <si>
    <t>PARTNER 13</t>
  </si>
  <si>
    <t>PARTNER 14</t>
  </si>
  <si>
    <t>PARTNER 15</t>
  </si>
  <si>
    <t>PARTNER 16</t>
  </si>
  <si>
    <t>PARTNER 17</t>
  </si>
  <si>
    <t>PARTNER 18</t>
  </si>
  <si>
    <t>PARTNER 19</t>
  </si>
  <si>
    <t>PARTNER 20</t>
  </si>
  <si>
    <t>Izvajalec ali storitev 23 / 
Stručnjak ili usluga 23</t>
  </si>
  <si>
    <t>Izvajalec ali storitev 24 / 
Stručnjak ili usluga 24</t>
  </si>
  <si>
    <t>Izvajalec ali storitev 25 / 
Stručnjak ili usluga 25</t>
  </si>
  <si>
    <t>Izvajalec ali storitev 26 / 
Stručnjak ili usluga 26</t>
  </si>
  <si>
    <t>Izvajalec ali storitev 27 / 
Stručnjak ili usluga 27</t>
  </si>
  <si>
    <t>Izvajalec ali storitev 28 / 
Stručnjak ili usluga 28</t>
  </si>
  <si>
    <t>Izvajalec ali storitev 29 / 
Stručnjak ili usluga 29</t>
  </si>
  <si>
    <t>Izvajalec ali storitev 30 / 
Stručnjak ili usluga 30</t>
  </si>
  <si>
    <t>Izvajalec ali storitev 31 / 
Stručnjak ili usluga 31</t>
  </si>
  <si>
    <t>Izvajalec ali storitev 32 / 
Stručnjak ili usluga 32</t>
  </si>
  <si>
    <t>Izvajalec ali storitev 33/ 
Stručnjak ili usluga 33</t>
  </si>
  <si>
    <t>Izvajalec ali storitev 34/ 
Stručnjak ili usluga 34</t>
  </si>
  <si>
    <t>Izvajalec ali storitev 35 / 
Stručnjak ili usluga 35</t>
  </si>
  <si>
    <t>Izvajalec ali storitev 36 / 
Stručnjak ili usluga 36</t>
  </si>
  <si>
    <t>Izvajalec ali storitev 37 / 
Stručnjak ili usluga 37</t>
  </si>
  <si>
    <t>Izvajalec ali storitev 38 / 
Stručnjak ili usluga 38</t>
  </si>
  <si>
    <t>Izvajalec ali storitev 39 / 
Stručnjak ili usluga 39</t>
  </si>
  <si>
    <t>Izvajalec ali storitev 40 / 
Stručnjak ili usluga 40</t>
  </si>
  <si>
    <r>
      <t xml:space="preserve">Znesek / </t>
    </r>
    <r>
      <rPr>
        <i/>
        <sz val="12"/>
        <rFont val="Calibri"/>
        <family val="2"/>
      </rPr>
      <t xml:space="preserve">Iznos </t>
    </r>
  </si>
  <si>
    <r>
      <t xml:space="preserve">1    Zahtevano javno sofinanciranje IPA /  </t>
    </r>
    <r>
      <rPr>
        <i/>
        <sz val="12"/>
        <rFont val="Calibri"/>
        <family val="2"/>
      </rPr>
      <t>Zatraženi IPA javno sufinanciranje</t>
    </r>
  </si>
  <si>
    <r>
      <t xml:space="preserve">D - DINAMIKA IZDATKOV / </t>
    </r>
    <r>
      <rPr>
        <b/>
        <i/>
        <sz val="14"/>
        <rFont val="Calibri"/>
        <family val="0"/>
      </rPr>
      <t>DINAMIKA</t>
    </r>
    <r>
      <rPr>
        <b/>
        <i/>
        <sz val="14"/>
        <rFont val="Calibri"/>
        <family val="2"/>
      </rPr>
      <t xml:space="preserve"> RASHODA</t>
    </r>
  </si>
  <si>
    <r>
      <t xml:space="preserve">To dinamiko izdatkov je treba upoštevati za poročanje o izvajanju projekta in izdatkih, da se prepreči prenehanje prevzetih obveznosti na ravni programa ali projekta. / </t>
    </r>
    <r>
      <rPr>
        <i/>
        <sz val="11"/>
        <rFont val="Calibri"/>
        <family val="2"/>
      </rPr>
      <t>Ovu dinamiku rashoda mora se poštovati za izvještavanje o provedbi projekata i rashodima kako bi se izbjegle poteškoće u preuzetim obvezama na programskom i projektnom nivou.</t>
    </r>
  </si>
  <si>
    <r>
      <t xml:space="preserve">E - DINAMIKA POROČANJA / </t>
    </r>
    <r>
      <rPr>
        <b/>
        <i/>
        <sz val="14"/>
        <rFont val="Calibri"/>
        <family val="0"/>
      </rPr>
      <t>DINAMIKA</t>
    </r>
    <r>
      <rPr>
        <b/>
        <i/>
        <sz val="14"/>
        <rFont val="Calibri"/>
        <family val="2"/>
      </rPr>
      <t xml:space="preserve"> IZVJEŠTAVANJA</t>
    </r>
  </si>
  <si>
    <t>Legenda</t>
  </si>
  <si>
    <r>
      <t xml:space="preserve">3.3. Gradbena dela, oprema (če je delno upravičeno) / </t>
    </r>
    <r>
      <rPr>
        <i/>
        <sz val="11"/>
        <rFont val="Calibri"/>
        <family val="0"/>
      </rPr>
      <t>Građevinski radovi, oprema (dijelom prihvatljivo)</t>
    </r>
  </si>
  <si>
    <r>
      <t xml:space="preserve">3.1. Gradbena dela, oprema, zemljišče (v celoti upravičeno) / </t>
    </r>
    <r>
      <rPr>
        <i/>
        <sz val="11"/>
        <rFont val="Calibri"/>
        <family val="0"/>
      </rPr>
      <t>Građevinski radovi, oprema, zemlja (prihvatljivo u potpunosti)</t>
    </r>
  </si>
  <si>
    <r>
      <t>Prosimo, da izpolnete tabelo samo za leta, v katerih bodo nastali upravičeni izdatki. /</t>
    </r>
    <r>
      <rPr>
        <i/>
        <sz val="11"/>
        <rFont val="Calibri"/>
        <family val="0"/>
      </rPr>
      <t xml:space="preserve"> Molimo Vas da ispunite retke samo za godinu, u kojoj će se pojaviti prihvatljivi troškovi.</t>
    </r>
  </si>
  <si>
    <r>
      <t xml:space="preserve">Prosimo, izpolnite vrstice samo za leta, v katerih bodo upravičeni stroški nastali. V zadnjem stolpcu navedite znesek DDV, ki je vključen v znesek skupaj. Samo nepovračljiv DDV je upravičen. / </t>
    </r>
    <r>
      <rPr>
        <i/>
        <sz val="11"/>
        <rFont val="Calibri"/>
        <family val="0"/>
      </rPr>
      <t>Molimo Vas da ispunite retke samo za godinu, u kojoj će se pojaviti prihvatljivi troškovi. U zadnjoj koloni isupnite iznos PDV koji je uključen u ukupni iznos. Samo PDV koji je nenadoknadiv je prihvatljiv.</t>
    </r>
  </si>
  <si>
    <r>
      <t xml:space="preserve">Prosimo, izpolnite vrstice samo za leta, v katerih bodo upravičeni stroški nastali. V zadnjem stolpcu navedite znesek DDV, ki je vključen v znesek skupaj. </t>
    </r>
    <r>
      <rPr>
        <i/>
        <sz val="11"/>
        <rFont val="Calibri"/>
        <family val="0"/>
      </rPr>
      <t>Samo nepovračljiv DDV je upravičen. / Molimo Vas da ispunite retke samo za godinu, u kojoj će se pojaviti prihvatljivi troškovi.U zadnjoj koloni isupnite iznos PDV koji je uključen u ukupni iznos. Samo PDV koji je nenadoknadiv je prihvatljiv.</t>
    </r>
  </si>
  <si>
    <r>
      <t xml:space="preserve">Prosimo, izpolnite vrstice samo za leta, v katerih bodo upravičeni stroški nastali. V zadnjem stolpcu navedite znesek DDV, ki je vključen v znesek skupaj. Samo nepovračljiv DDV je upravičen. / </t>
    </r>
    <r>
      <rPr>
        <i/>
        <sz val="11"/>
        <rFont val="Calibri"/>
        <family val="0"/>
      </rPr>
      <t>Molimo Vas da ispunite retke samo za godinu, u kojoj će se pojaviti prihvatljivi troškovi.U zadnjoj koloni isupnite iznos PDV koji je uključen u ukupni iznos. Samo PDV koji je nenadoknadiv je prihvatljiv.</t>
    </r>
  </si>
  <si>
    <r>
      <t xml:space="preserve">Izraženi kot odstotek direktnih stroškov. </t>
    </r>
    <r>
      <rPr>
        <i/>
        <sz val="11"/>
        <color indexed="8"/>
        <rFont val="Calibri"/>
        <family val="2"/>
      </rPr>
      <t>/ Izraženi kao postotak izravnih troškova.</t>
    </r>
  </si>
  <si>
    <t xml:space="preserve">Infrastruktura 1 </t>
  </si>
  <si>
    <r>
      <t>Stopnja (%) / S</t>
    </r>
    <r>
      <rPr>
        <b/>
        <i/>
        <sz val="11"/>
        <rFont val="Calibri"/>
        <family val="2"/>
      </rPr>
      <t>topa (%)</t>
    </r>
  </si>
  <si>
    <r>
      <t xml:space="preserve">Prosimo, vpišite okvirne datume (mesec z besedo) za poročanje o projektu (praviloma vsakih šest mesecev). Zavezujoči datumi bodo prilagojeni pred podpisom pogodbe o sofinanciranju IPA. Zneski bodo enkrat letno in pred končnim izplačilom prilagojeni z dodatkom k pogodbi.  </t>
    </r>
    <r>
      <rPr>
        <i/>
        <sz val="11"/>
        <rFont val="Calibri"/>
        <family val="0"/>
      </rPr>
      <t xml:space="preserve">/ Molimo Vas da unesete indikativne datume (mjesec riječima) za izvještavanje o projektu (kao opće pravilo svakih šest mjeseci). Datumi će biti podešeni prije potpisivanja ugovora o subvencioniranju IPA. Iznosi će biti ispravljeni jednom godišnje i prije konačne isplate putem aneksa ugovoru. </t>
    </r>
  </si>
  <si>
    <r>
      <t xml:space="preserve">PODROBNI DEL / </t>
    </r>
    <r>
      <rPr>
        <b/>
        <i/>
        <sz val="12"/>
        <color indexed="8"/>
        <rFont val="Calibri"/>
        <family val="2"/>
      </rPr>
      <t>DETALJNI DIO</t>
    </r>
  </si>
  <si>
    <r>
      <t xml:space="preserve">               Navodila za prijavitelje / </t>
    </r>
    <r>
      <rPr>
        <i/>
        <sz val="11"/>
        <color indexed="8"/>
        <rFont val="Calibri"/>
        <family val="2"/>
      </rPr>
      <t>Upute za prijavitelje</t>
    </r>
  </si>
  <si>
    <r>
      <t xml:space="preserve">Delno upravičeno. / </t>
    </r>
    <r>
      <rPr>
        <i/>
        <sz val="11"/>
        <color indexed="60"/>
        <rFont val="Calibri"/>
        <family val="0"/>
      </rPr>
      <t>Dijelom prihvatljivo.</t>
    </r>
  </si>
  <si>
    <t>LP - Partner 1 -</t>
  </si>
  <si>
    <t xml:space="preserve">LP - P1 - </t>
  </si>
  <si>
    <t xml:space="preserve">Partner 2 - </t>
  </si>
  <si>
    <t>P2 -</t>
  </si>
  <si>
    <t>Partner 3 -</t>
  </si>
  <si>
    <t xml:space="preserve">P3 - </t>
  </si>
  <si>
    <t>Partner 4 -</t>
  </si>
  <si>
    <t>P4 -</t>
  </si>
  <si>
    <t>Partner 5 -</t>
  </si>
  <si>
    <t>P5 -</t>
  </si>
  <si>
    <t>Partner 6 -</t>
  </si>
  <si>
    <t>P6 -</t>
  </si>
  <si>
    <t>Partner 7 -</t>
  </si>
  <si>
    <t xml:space="preserve">P7 - </t>
  </si>
  <si>
    <t>Partner 8 -</t>
  </si>
  <si>
    <t>P8 -</t>
  </si>
  <si>
    <t>Partner 9 -</t>
  </si>
  <si>
    <t>P9 -</t>
  </si>
  <si>
    <t>Partner 10 -</t>
  </si>
  <si>
    <t>P10 -</t>
  </si>
  <si>
    <t>Partner 11 -</t>
  </si>
  <si>
    <t xml:space="preserve">P11 - </t>
  </si>
  <si>
    <t>Partner 12 -</t>
  </si>
  <si>
    <t xml:space="preserve">P12 - </t>
  </si>
  <si>
    <t>Partner 13 -</t>
  </si>
  <si>
    <t xml:space="preserve">P13 - </t>
  </si>
  <si>
    <t>Partner 14 -</t>
  </si>
  <si>
    <t xml:space="preserve">P14 - </t>
  </si>
  <si>
    <t>Partner 15 -</t>
  </si>
  <si>
    <t xml:space="preserve">P15 - </t>
  </si>
  <si>
    <t>Partner 16 -</t>
  </si>
  <si>
    <t xml:space="preserve">P16 - </t>
  </si>
  <si>
    <t>Partner 17 -</t>
  </si>
  <si>
    <t xml:space="preserve">P17 - </t>
  </si>
  <si>
    <t>Partner 18 -</t>
  </si>
  <si>
    <t xml:space="preserve">P18 - </t>
  </si>
  <si>
    <t xml:space="preserve">Partner 19 - </t>
  </si>
  <si>
    <t xml:space="preserve">P19 - </t>
  </si>
  <si>
    <t>Partner 20 -</t>
  </si>
  <si>
    <t xml:space="preserve">P20 - </t>
  </si>
</sst>
</file>

<file path=xl/styles.xml><?xml version="1.0" encoding="utf-8"?>
<styleSheet xmlns="http://schemas.openxmlformats.org/spreadsheetml/2006/main">
  <numFmts count="4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F_-;\-* #,##0.00\ _F_-;_-* &quot;-&quot;??\ _F_-;_-@_-"/>
    <numFmt numFmtId="181" formatCode="_-* #,##0.00_-;\-* #,##0.00_-;_-* &quot;-&quot;??_-;_-@_-"/>
    <numFmt numFmtId="182" formatCode="[$€-2]\ #,##0.00"/>
    <numFmt numFmtId="183" formatCode="0.000"/>
    <numFmt numFmtId="184" formatCode="[$£-809]#,##0.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"/>
    <numFmt numFmtId="192" formatCode="0.000000000"/>
    <numFmt numFmtId="193" formatCode="0.0000000000"/>
    <numFmt numFmtId="194" formatCode="0.00000000000"/>
    <numFmt numFmtId="195" formatCode="0.000000000000"/>
    <numFmt numFmtId="196" formatCode="0.00000000"/>
    <numFmt numFmtId="197" formatCode="0.0000000"/>
    <numFmt numFmtId="198" formatCode="0.00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-40C]dddd\ d\ mmmm\ yyyy"/>
    <numFmt numFmtId="203" formatCode="d/\ m/"/>
    <numFmt numFmtId="204" formatCode="d/\ mmm/"/>
  </numFmts>
  <fonts count="63"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0"/>
    </font>
    <font>
      <b/>
      <sz val="9"/>
      <color indexed="12"/>
      <name val="Calibri"/>
      <family val="0"/>
    </font>
    <font>
      <sz val="9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indexed="8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0"/>
    </font>
    <font>
      <i/>
      <sz val="11"/>
      <color indexed="12"/>
      <name val="Calibri"/>
      <family val="0"/>
    </font>
    <font>
      <i/>
      <sz val="20"/>
      <color indexed="12"/>
      <name val="Webdings"/>
      <family val="1"/>
    </font>
    <font>
      <i/>
      <sz val="20"/>
      <color indexed="12"/>
      <name val="Calibri"/>
      <family val="0"/>
    </font>
    <font>
      <b/>
      <i/>
      <sz val="11"/>
      <color indexed="12"/>
      <name val="Calibri"/>
      <family val="0"/>
    </font>
    <font>
      <i/>
      <sz val="11"/>
      <name val="Calibri"/>
      <family val="0"/>
    </font>
    <font>
      <b/>
      <sz val="10"/>
      <name val="Arial"/>
      <family val="2"/>
    </font>
    <font>
      <b/>
      <sz val="14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alibri"/>
      <family val="0"/>
    </font>
    <font>
      <b/>
      <i/>
      <sz val="16"/>
      <color indexed="8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Calibri"/>
      <family val="2"/>
    </font>
    <font>
      <b/>
      <i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0"/>
      <name val="Calibri"/>
      <family val="2"/>
    </font>
    <font>
      <b/>
      <i/>
      <sz val="11"/>
      <color indexed="63"/>
      <name val="Calibri"/>
      <family val="2"/>
    </font>
    <font>
      <i/>
      <sz val="14"/>
      <color indexed="8"/>
      <name val="Calibri"/>
      <family val="2"/>
    </font>
    <font>
      <b/>
      <i/>
      <sz val="16"/>
      <name val="Calibri"/>
      <family val="2"/>
    </font>
    <font>
      <i/>
      <sz val="12"/>
      <name val="Calibri"/>
      <family val="2"/>
    </font>
    <font>
      <i/>
      <sz val="11"/>
      <color indexed="8"/>
      <name val="Arial"/>
      <family val="2"/>
    </font>
    <font>
      <b/>
      <i/>
      <sz val="12"/>
      <name val="Calibri"/>
      <family val="2"/>
    </font>
    <font>
      <i/>
      <sz val="11"/>
      <color indexed="6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4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7" fillId="4" borderId="0" applyNumberFormat="0" applyBorder="0" applyAlignment="0" applyProtection="0"/>
    <xf numFmtId="0" fontId="41" fillId="7" borderId="1" applyNumberFormat="0" applyAlignment="0" applyProtection="0"/>
    <xf numFmtId="0" fontId="4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2" fillId="0" borderId="0" xfId="48" applyFont="1" applyFill="1" applyAlignment="1" applyProtection="1">
      <alignment horizontal="center" vertical="center" wrapText="1"/>
      <protection hidden="1"/>
    </xf>
    <xf numFmtId="0" fontId="3" fillId="0" borderId="0" xfId="48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9" fillId="0" borderId="0" xfId="48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wrapText="1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4" fontId="9" fillId="0" borderId="0" xfId="48" applyNumberFormat="1" applyFont="1" applyFill="1" applyBorder="1" applyAlignment="1" applyProtection="1">
      <alignment horizontal="right" vertical="center"/>
      <protection hidden="1"/>
    </xf>
    <xf numFmtId="0" fontId="3" fillId="4" borderId="0" xfId="48" applyFont="1" applyFill="1" applyBorder="1" applyAlignment="1" applyProtection="1">
      <alignment horizontal="right" vertical="center"/>
      <protection hidden="1"/>
    </xf>
    <xf numFmtId="0" fontId="9" fillId="0" borderId="0" xfId="48" applyFont="1" applyFill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1" xfId="0" applyNumberFormat="1" applyBorder="1" applyAlignment="1" applyProtection="1">
      <alignment/>
      <protection locked="0"/>
    </xf>
    <xf numFmtId="10" fontId="0" fillId="0" borderId="19" xfId="0" applyNumberFormat="1" applyBorder="1" applyAlignment="1" applyProtection="1">
      <alignment/>
      <protection locked="0"/>
    </xf>
    <xf numFmtId="10" fontId="0" fillId="0" borderId="10" xfId="0" applyNumberForma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6" fillId="0" borderId="0" xfId="0" applyFont="1" applyFill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wrapText="1"/>
      <protection hidden="1"/>
    </xf>
    <xf numFmtId="0" fontId="29" fillId="0" borderId="0" xfId="0" applyFont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1" fillId="0" borderId="0" xfId="52" applyFont="1" applyFill="1" applyBorder="1" applyAlignment="1" applyProtection="1">
      <alignment horizontal="right" wrapText="1"/>
      <protection hidden="1"/>
    </xf>
    <xf numFmtId="0" fontId="11" fillId="0" borderId="0" xfId="52" applyFont="1" applyFill="1" applyBorder="1" applyAlignment="1" applyProtection="1">
      <alignment wrapText="1"/>
      <protection hidden="1"/>
    </xf>
    <xf numFmtId="0" fontId="11" fillId="0" borderId="0" xfId="0" applyFont="1" applyAlignment="1" applyProtection="1">
      <alignment/>
      <protection hidden="1"/>
    </xf>
    <xf numFmtId="4" fontId="12" fillId="0" borderId="0" xfId="0" applyNumberFormat="1" applyFont="1" applyFill="1" applyAlignment="1" applyProtection="1">
      <alignment wrapText="1"/>
      <protection hidden="1"/>
    </xf>
    <xf numFmtId="0" fontId="12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0" fontId="11" fillId="0" borderId="0" xfId="52" applyFont="1" applyFill="1" applyBorder="1" applyAlignment="1" applyProtection="1">
      <alignment horizontal="left" wrapText="1"/>
      <protection hidden="1"/>
    </xf>
    <xf numFmtId="4" fontId="11" fillId="0" borderId="0" xfId="0" applyNumberFormat="1" applyFont="1" applyAlignment="1" applyProtection="1">
      <alignment/>
      <protection hidden="1"/>
    </xf>
    <xf numFmtId="4" fontId="12" fillId="0" borderId="0" xfId="0" applyNumberFormat="1" applyFont="1" applyAlignment="1" applyProtection="1">
      <alignment wrapText="1"/>
      <protection hidden="1"/>
    </xf>
    <xf numFmtId="0" fontId="11" fillId="4" borderId="10" xfId="39" applyFont="1" applyBorder="1" applyAlignment="1" applyProtection="1">
      <alignment horizontal="center" wrapText="1"/>
      <protection hidden="1"/>
    </xf>
    <xf numFmtId="4" fontId="11" fillId="0" borderId="0" xfId="0" applyNumberFormat="1" applyFont="1" applyAlignment="1" applyProtection="1">
      <alignment wrapText="1"/>
      <protection hidden="1"/>
    </xf>
    <xf numFmtId="0" fontId="11" fillId="4" borderId="27" xfId="39" applyFont="1" applyFill="1" applyBorder="1" applyAlignment="1" applyProtection="1">
      <alignment horizontal="center" wrapText="1"/>
      <protection hidden="1"/>
    </xf>
    <xf numFmtId="0" fontId="11" fillId="4" borderId="28" xfId="39" applyFont="1" applyBorder="1" applyAlignment="1" applyProtection="1">
      <alignment horizontal="center" wrapText="1"/>
      <protection hidden="1"/>
    </xf>
    <xf numFmtId="0" fontId="12" fillId="4" borderId="29" xfId="0" applyFont="1" applyFill="1" applyBorder="1" applyAlignment="1" applyProtection="1">
      <alignment wrapText="1"/>
      <protection hidden="1"/>
    </xf>
    <xf numFmtId="4" fontId="12" fillId="24" borderId="10" xfId="0" applyNumberFormat="1" applyFont="1" applyFill="1" applyBorder="1" applyAlignment="1" applyProtection="1">
      <alignment wrapText="1"/>
      <protection hidden="1"/>
    </xf>
    <xf numFmtId="10" fontId="11" fillId="20" borderId="30" xfId="52" applyNumberFormat="1" applyFont="1" applyBorder="1" applyAlignment="1" applyProtection="1">
      <alignment wrapText="1"/>
      <protection hidden="1"/>
    </xf>
    <xf numFmtId="0" fontId="11" fillId="20" borderId="29" xfId="52" applyFont="1" applyBorder="1" applyAlignment="1" applyProtection="1">
      <alignment horizontal="right" wrapText="1"/>
      <protection hidden="1"/>
    </xf>
    <xf numFmtId="4" fontId="11" fillId="20" borderId="10" xfId="52" applyNumberFormat="1" applyFont="1" applyBorder="1" applyAlignment="1" applyProtection="1">
      <alignment wrapText="1"/>
      <protection hidden="1"/>
    </xf>
    <xf numFmtId="0" fontId="11" fillId="0" borderId="0" xfId="52" applyFont="1" applyFill="1" applyBorder="1" applyAlignment="1" applyProtection="1">
      <alignment horizontal="left"/>
      <protection hidden="1"/>
    </xf>
    <xf numFmtId="0" fontId="26" fillId="0" borderId="0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Alignment="1" applyProtection="1">
      <alignment horizontal="center" wrapText="1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wrapText="1"/>
      <protection hidden="1"/>
    </xf>
    <xf numFmtId="4" fontId="12" fillId="24" borderId="10" xfId="0" applyNumberFormat="1" applyFont="1" applyFill="1" applyBorder="1" applyAlignment="1" applyProtection="1">
      <alignment wrapText="1"/>
      <protection hidden="1"/>
    </xf>
    <xf numFmtId="10" fontId="11" fillId="20" borderId="31" xfId="52" applyNumberFormat="1" applyFont="1" applyBorder="1" applyAlignment="1" applyProtection="1">
      <alignment wrapText="1"/>
      <protection hidden="1"/>
    </xf>
    <xf numFmtId="10" fontId="11" fillId="0" borderId="0" xfId="52" applyNumberFormat="1" applyFont="1" applyFill="1" applyBorder="1" applyAlignment="1" applyProtection="1">
      <alignment wrapText="1"/>
      <protection hidden="1"/>
    </xf>
    <xf numFmtId="4" fontId="11" fillId="0" borderId="0" xfId="52" applyNumberFormat="1" applyFont="1" applyFill="1" applyBorder="1" applyAlignment="1" applyProtection="1">
      <alignment/>
      <protection hidden="1"/>
    </xf>
    <xf numFmtId="4" fontId="11" fillId="0" borderId="0" xfId="52" applyNumberFormat="1" applyFont="1" applyFill="1" applyBorder="1" applyAlignment="1" applyProtection="1">
      <alignment wrapText="1"/>
      <protection hidden="1"/>
    </xf>
    <xf numFmtId="191" fontId="12" fillId="0" borderId="0" xfId="0" applyNumberFormat="1" applyFont="1" applyAlignment="1" applyProtection="1">
      <alignment horizontal="left" wrapText="1" indent="6"/>
      <protection hidden="1"/>
    </xf>
    <xf numFmtId="0" fontId="2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7" fillId="4" borderId="11" xfId="39" applyFont="1" applyFill="1" applyBorder="1" applyAlignment="1" applyProtection="1">
      <alignment horizontal="center"/>
      <protection hidden="1"/>
    </xf>
    <xf numFmtId="0" fontId="27" fillId="4" borderId="11" xfId="39" applyFont="1" applyBorder="1" applyAlignment="1" applyProtection="1">
      <alignment horizontal="center" wrapText="1"/>
      <protection hidden="1"/>
    </xf>
    <xf numFmtId="0" fontId="27" fillId="4" borderId="11" xfId="39" applyFont="1" applyBorder="1" applyAlignment="1" applyProtection="1">
      <alignment horizontal="center"/>
      <protection hidden="1"/>
    </xf>
    <xf numFmtId="0" fontId="27" fillId="4" borderId="15" xfId="39" applyFont="1" applyFill="1" applyBorder="1" applyAlignment="1" applyProtection="1">
      <alignment/>
      <protection hidden="1"/>
    </xf>
    <xf numFmtId="0" fontId="25" fillId="4" borderId="15" xfId="39" applyFont="1" applyBorder="1" applyAlignment="1" applyProtection="1">
      <alignment horizontal="center"/>
      <protection hidden="1"/>
    </xf>
    <xf numFmtId="0" fontId="12" fillId="4" borderId="10" xfId="0" applyFont="1" applyFill="1" applyBorder="1" applyAlignment="1" applyProtection="1">
      <alignment/>
      <protection hidden="1"/>
    </xf>
    <xf numFmtId="4" fontId="12" fillId="24" borderId="10" xfId="0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 wrapText="1"/>
      <protection hidden="1"/>
    </xf>
    <xf numFmtId="0" fontId="11" fillId="20" borderId="32" xfId="52" applyFont="1" applyBorder="1" applyAlignment="1" applyProtection="1">
      <alignment horizontal="right"/>
      <protection hidden="1"/>
    </xf>
    <xf numFmtId="4" fontId="11" fillId="20" borderId="32" xfId="52" applyNumberFormat="1" applyFont="1" applyBorder="1" applyAlignment="1" applyProtection="1">
      <alignment/>
      <protection hidden="1"/>
    </xf>
    <xf numFmtId="0" fontId="12" fillId="0" borderId="0" xfId="0" applyFont="1" applyAlignment="1" applyProtection="1">
      <alignment wrapText="1"/>
      <protection hidden="1"/>
    </xf>
    <xf numFmtId="0" fontId="11" fillId="0" borderId="0" xfId="52" applyFont="1" applyFill="1" applyBorder="1" applyAlignment="1" applyProtection="1">
      <alignment horizontal="center" wrapText="1"/>
      <protection hidden="1"/>
    </xf>
    <xf numFmtId="0" fontId="12" fillId="20" borderId="10" xfId="0" applyFont="1" applyFill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1" fillId="4" borderId="10" xfId="39" applyFont="1" applyBorder="1" applyAlignment="1" applyProtection="1">
      <alignment horizontal="center" vertical="center"/>
      <protection hidden="1"/>
    </xf>
    <xf numFmtId="0" fontId="11" fillId="4" borderId="10" xfId="39" applyFont="1" applyBorder="1" applyAlignment="1" applyProtection="1">
      <alignment horizontal="right" vertical="center"/>
      <protection hidden="1"/>
    </xf>
    <xf numFmtId="0" fontId="11" fillId="4" borderId="10" xfId="39" applyFont="1" applyBorder="1" applyAlignment="1" applyProtection="1">
      <alignment horizontal="right" vertical="center" wrapText="1"/>
      <protection hidden="1"/>
    </xf>
    <xf numFmtId="0" fontId="11" fillId="4" borderId="10" xfId="39" applyFont="1" applyBorder="1" applyAlignment="1" applyProtection="1">
      <alignment horizontal="center" vertical="center" wrapText="1"/>
      <protection hidden="1"/>
    </xf>
    <xf numFmtId="4" fontId="11" fillId="24" borderId="10" xfId="0" applyNumberFormat="1" applyFont="1" applyFill="1" applyBorder="1" applyAlignment="1" applyProtection="1">
      <alignment/>
      <protection hidden="1"/>
    </xf>
    <xf numFmtId="4" fontId="11" fillId="20" borderId="33" xfId="52" applyNumberFormat="1" applyFont="1" applyBorder="1" applyAlignment="1" applyProtection="1">
      <alignment/>
      <protection hidden="1"/>
    </xf>
    <xf numFmtId="4" fontId="11" fillId="20" borderId="15" xfId="52" applyNumberFormat="1" applyFont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11" fillId="0" borderId="0" xfId="0" applyFont="1" applyAlignment="1" applyProtection="1">
      <alignment/>
      <protection hidden="1"/>
    </xf>
    <xf numFmtId="0" fontId="11" fillId="4" borderId="0" xfId="0" applyFont="1" applyFill="1" applyBorder="1" applyAlignment="1" applyProtection="1">
      <alignment wrapText="1"/>
      <protection hidden="1"/>
    </xf>
    <xf numFmtId="0" fontId="11" fillId="20" borderId="32" xfId="52" applyFont="1" applyBorder="1" applyAlignment="1" applyProtection="1">
      <alignment horizontal="right" wrapText="1"/>
      <protection hidden="1"/>
    </xf>
    <xf numFmtId="4" fontId="12" fillId="20" borderId="10" xfId="0" applyNumberFormat="1" applyFont="1" applyFill="1" applyBorder="1" applyAlignment="1" applyProtection="1">
      <alignment/>
      <protection hidden="1"/>
    </xf>
    <xf numFmtId="4" fontId="9" fillId="0" borderId="10" xfId="48" applyNumberFormat="1" applyFont="1" applyFill="1" applyBorder="1" applyAlignment="1" applyProtection="1">
      <alignment horizontal="right" vertical="center"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4" fontId="12" fillId="0" borderId="34" xfId="0" applyNumberFormat="1" applyFont="1" applyBorder="1" applyAlignment="1" applyProtection="1">
      <alignment/>
      <protection locked="0"/>
    </xf>
    <xf numFmtId="9" fontId="12" fillId="24" borderId="31" xfId="0" applyNumberFormat="1" applyFont="1" applyFill="1" applyBorder="1" applyAlignment="1" applyProtection="1">
      <alignment horizontal="center"/>
      <protection hidden="1"/>
    </xf>
    <xf numFmtId="0" fontId="11" fillId="4" borderId="35" xfId="52" applyFont="1" applyFill="1" applyBorder="1" applyAlignment="1" applyProtection="1">
      <alignment horizontal="center" wrapText="1"/>
      <protection hidden="1"/>
    </xf>
    <xf numFmtId="0" fontId="11" fillId="4" borderId="36" xfId="52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left"/>
      <protection hidden="1"/>
    </xf>
    <xf numFmtId="4" fontId="12" fillId="0" borderId="0" xfId="0" applyNumberFormat="1" applyFont="1" applyAlignment="1" applyProtection="1">
      <alignment/>
      <protection hidden="1"/>
    </xf>
    <xf numFmtId="4" fontId="14" fillId="0" borderId="0" xfId="0" applyNumberFormat="1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4" fontId="15" fillId="0" borderId="0" xfId="0" applyNumberFormat="1" applyFont="1" applyAlignment="1" applyProtection="1">
      <alignment/>
      <protection hidden="1"/>
    </xf>
    <xf numFmtId="4" fontId="0" fillId="24" borderId="37" xfId="0" applyNumberForma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4" borderId="38" xfId="0" applyNumberFormat="1" applyFill="1" applyBorder="1" applyAlignment="1" applyProtection="1">
      <alignment/>
      <protection hidden="1"/>
    </xf>
    <xf numFmtId="4" fontId="0" fillId="24" borderId="39" xfId="0" applyNumberFormat="1" applyFill="1" applyBorder="1" applyAlignment="1" applyProtection="1">
      <alignment/>
      <protection hidden="1"/>
    </xf>
    <xf numFmtId="4" fontId="0" fillId="24" borderId="40" xfId="0" applyNumberFormat="1" applyFill="1" applyBorder="1" applyAlignment="1" applyProtection="1">
      <alignment/>
      <protection hidden="1"/>
    </xf>
    <xf numFmtId="4" fontId="0" fillId="24" borderId="41" xfId="0" applyNumberFormat="1" applyFill="1" applyBorder="1" applyAlignment="1" applyProtection="1">
      <alignment/>
      <protection hidden="1"/>
    </xf>
    <xf numFmtId="0" fontId="11" fillId="20" borderId="15" xfId="40" applyFont="1" applyBorder="1" applyAlignment="1" applyProtection="1">
      <alignment horizontal="right"/>
      <protection hidden="1"/>
    </xf>
    <xf numFmtId="0" fontId="11" fillId="20" borderId="15" xfId="40" applyFont="1" applyBorder="1" applyAlignment="1" applyProtection="1">
      <alignment/>
      <protection hidden="1"/>
    </xf>
    <xf numFmtId="4" fontId="11" fillId="20" borderId="42" xfId="40" applyNumberFormat="1" applyFont="1" applyBorder="1" applyAlignment="1" applyProtection="1">
      <alignment/>
      <protection hidden="1"/>
    </xf>
    <xf numFmtId="4" fontId="11" fillId="20" borderId="43" xfId="40" applyNumberFormat="1" applyFont="1" applyBorder="1" applyAlignment="1" applyProtection="1">
      <alignment/>
      <protection hidden="1"/>
    </xf>
    <xf numFmtId="4" fontId="28" fillId="0" borderId="0" xfId="0" applyNumberFormat="1" applyFont="1" applyAlignment="1" applyProtection="1">
      <alignment/>
      <protection hidden="1"/>
    </xf>
    <xf numFmtId="0" fontId="11" fillId="4" borderId="14" xfId="47" applyFont="1" applyFill="1" applyBorder="1" applyAlignment="1" applyProtection="1">
      <alignment horizontal="center" wrapText="1"/>
      <protection hidden="1"/>
    </xf>
    <xf numFmtId="4" fontId="0" fillId="24" borderId="10" xfId="0" applyNumberFormat="1" applyFill="1" applyBorder="1" applyAlignment="1" applyProtection="1">
      <alignment/>
      <protection hidden="1"/>
    </xf>
    <xf numFmtId="4" fontId="11" fillId="20" borderId="10" xfId="40" applyNumberFormat="1" applyFont="1" applyBorder="1" applyAlignment="1" applyProtection="1">
      <alignment/>
      <protection hidden="1"/>
    </xf>
    <xf numFmtId="0" fontId="24" fillId="0" borderId="0" xfId="0" applyFont="1" applyFill="1" applyAlignment="1" applyProtection="1">
      <alignment horizontal="left" wrapText="1"/>
      <protection hidden="1"/>
    </xf>
    <xf numFmtId="0" fontId="0" fillId="25" borderId="0" xfId="0" applyFill="1" applyBorder="1" applyAlignment="1" applyProtection="1">
      <alignment/>
      <protection hidden="1"/>
    </xf>
    <xf numFmtId="0" fontId="18" fillId="4" borderId="0" xfId="47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8" fillId="4" borderId="0" xfId="47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11" fillId="4" borderId="10" xfId="47" applyFont="1" applyFill="1" applyBorder="1" applyAlignment="1" applyProtection="1">
      <alignment horizontal="center"/>
      <protection hidden="1"/>
    </xf>
    <xf numFmtId="0" fontId="11" fillId="4" borderId="10" xfId="47" applyFont="1" applyFill="1" applyBorder="1" applyAlignment="1" applyProtection="1">
      <alignment horizontal="center" wrapText="1"/>
      <protection hidden="1"/>
    </xf>
    <xf numFmtId="0" fontId="11" fillId="4" borderId="10" xfId="40" applyFont="1" applyFill="1" applyBorder="1" applyAlignment="1" applyProtection="1">
      <alignment horizontal="center" wrapText="1"/>
      <protection hidden="1"/>
    </xf>
    <xf numFmtId="0" fontId="11" fillId="4" borderId="44" xfId="40" applyFont="1" applyFill="1" applyBorder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22" borderId="0" xfId="47" applyFont="1" applyAlignment="1" applyProtection="1">
      <alignment horizontal="center" wrapText="1"/>
      <protection hidden="1"/>
    </xf>
    <xf numFmtId="0" fontId="35" fillId="0" borderId="0" xfId="0" applyFont="1" applyAlignment="1" applyProtection="1">
      <alignment/>
      <protection hidden="1"/>
    </xf>
    <xf numFmtId="4" fontId="0" fillId="24" borderId="19" xfId="0" applyNumberFormat="1" applyFill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4" fontId="16" fillId="0" borderId="0" xfId="0" applyNumberFormat="1" applyFont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43" fillId="20" borderId="10" xfId="52" applyBorder="1" applyAlignment="1" applyProtection="1">
      <alignment horizontal="right"/>
      <protection hidden="1"/>
    </xf>
    <xf numFmtId="2" fontId="43" fillId="20" borderId="10" xfId="52" applyNumberFormat="1" applyBorder="1" applyAlignment="1" applyProtection="1">
      <alignment/>
      <protection hidden="1"/>
    </xf>
    <xf numFmtId="4" fontId="43" fillId="20" borderId="10" xfId="52" applyNumberFormat="1" applyBorder="1" applyAlignment="1" applyProtection="1">
      <alignment/>
      <protection hidden="1"/>
    </xf>
    <xf numFmtId="4" fontId="6" fillId="0" borderId="19" xfId="0" applyNumberFormat="1" applyFont="1" applyBorder="1" applyAlignment="1" applyProtection="1">
      <alignment/>
      <protection hidden="1"/>
    </xf>
    <xf numFmtId="4" fontId="6" fillId="0" borderId="0" xfId="0" applyNumberFormat="1" applyFont="1" applyAlignment="1" applyProtection="1">
      <alignment/>
      <protection hidden="1"/>
    </xf>
    <xf numFmtId="0" fontId="24" fillId="25" borderId="0" xfId="0" applyFont="1" applyFill="1" applyAlignment="1" applyProtection="1">
      <alignment horizontal="left" wrapText="1"/>
      <protection hidden="1"/>
    </xf>
    <xf numFmtId="0" fontId="0" fillId="0" borderId="0" xfId="0" applyAlignment="1" applyProtection="1">
      <alignment/>
      <protection hidden="1"/>
    </xf>
    <xf numFmtId="0" fontId="18" fillId="4" borderId="10" xfId="47" applyFill="1" applyBorder="1" applyAlignment="1" applyProtection="1">
      <alignment horizontal="center"/>
      <protection hidden="1"/>
    </xf>
    <xf numFmtId="0" fontId="18" fillId="4" borderId="10" xfId="47" applyFont="1" applyFill="1" applyBorder="1" applyAlignment="1" applyProtection="1">
      <alignment horizontal="center"/>
      <protection hidden="1"/>
    </xf>
    <xf numFmtId="0" fontId="11" fillId="4" borderId="11" xfId="47" applyFont="1" applyFill="1" applyBorder="1" applyAlignment="1" applyProtection="1">
      <alignment horizontal="center"/>
      <protection hidden="1"/>
    </xf>
    <xf numFmtId="0" fontId="11" fillId="4" borderId="11" xfId="47" applyFont="1" applyFill="1" applyBorder="1" applyAlignment="1" applyProtection="1">
      <alignment horizontal="center" wrapText="1"/>
      <protection hidden="1"/>
    </xf>
    <xf numFmtId="4" fontId="11" fillId="4" borderId="10" xfId="40" applyNumberFormat="1" applyFont="1" applyFill="1" applyBorder="1" applyAlignment="1" applyProtection="1">
      <alignment horizontal="center" wrapText="1"/>
      <protection hidden="1"/>
    </xf>
    <xf numFmtId="0" fontId="11" fillId="4" borderId="10" xfId="40" applyFont="1" applyFill="1" applyBorder="1" applyAlignment="1" applyProtection="1">
      <alignment horizontal="center" wrapText="1"/>
      <protection hidden="1"/>
    </xf>
    <xf numFmtId="0" fontId="43" fillId="20" borderId="10" xfId="52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1" fillId="4" borderId="12" xfId="47" applyFont="1" applyFill="1" applyBorder="1" applyAlignment="1" applyProtection="1">
      <alignment horizontal="center" wrapText="1"/>
      <protection hidden="1"/>
    </xf>
    <xf numFmtId="0" fontId="11" fillId="4" borderId="45" xfId="47" applyFont="1" applyFill="1" applyBorder="1" applyAlignment="1" applyProtection="1">
      <alignment horizontal="center" wrapText="1"/>
      <protection hidden="1"/>
    </xf>
    <xf numFmtId="0" fontId="11" fillId="4" borderId="44" xfId="40" applyFont="1" applyFill="1" applyBorder="1" applyAlignment="1" applyProtection="1">
      <alignment horizontal="center" wrapText="1"/>
      <protection hidden="1"/>
    </xf>
    <xf numFmtId="0" fontId="11" fillId="4" borderId="46" xfId="40" applyFont="1" applyFill="1" applyBorder="1" applyAlignment="1" applyProtection="1">
      <alignment horizontal="center" wrapText="1"/>
      <protection hidden="1"/>
    </xf>
    <xf numFmtId="4" fontId="11" fillId="20" borderId="18" xfId="40" applyNumberFormat="1" applyFont="1" applyBorder="1" applyAlignment="1" applyProtection="1">
      <alignment/>
      <protection hidden="1"/>
    </xf>
    <xf numFmtId="4" fontId="0" fillId="24" borderId="47" xfId="0" applyNumberFormat="1" applyFill="1" applyBorder="1" applyAlignment="1" applyProtection="1">
      <alignment/>
      <protection hidden="1"/>
    </xf>
    <xf numFmtId="4" fontId="43" fillId="20" borderId="10" xfId="52" applyNumberFormat="1" applyBorder="1" applyAlignment="1" applyProtection="1">
      <alignment horizontal="right"/>
      <protection hidden="1"/>
    </xf>
    <xf numFmtId="4" fontId="6" fillId="0" borderId="0" xfId="0" applyNumberFormat="1" applyFont="1" applyAlignment="1" applyProtection="1">
      <alignment/>
      <protection hidden="1"/>
    </xf>
    <xf numFmtId="0" fontId="24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12" fillId="0" borderId="0" xfId="0" applyNumberFormat="1" applyFont="1" applyFill="1" applyAlignment="1" applyProtection="1">
      <alignment/>
      <protection hidden="1"/>
    </xf>
    <xf numFmtId="4" fontId="16" fillId="0" borderId="0" xfId="0" applyNumberFormat="1" applyFont="1" applyFill="1" applyAlignment="1" applyProtection="1">
      <alignment/>
      <protection hidden="1"/>
    </xf>
    <xf numFmtId="4" fontId="12" fillId="0" borderId="0" xfId="0" applyNumberFormat="1" applyFont="1" applyFill="1" applyAlignment="1" applyProtection="1">
      <alignment/>
      <protection hidden="1"/>
    </xf>
    <xf numFmtId="4" fontId="16" fillId="0" borderId="0" xfId="0" applyNumberFormat="1" applyFont="1" applyFill="1" applyAlignment="1" applyProtection="1">
      <alignment/>
      <protection hidden="1"/>
    </xf>
    <xf numFmtId="0" fontId="11" fillId="4" borderId="48" xfId="40" applyFont="1" applyFill="1" applyBorder="1" applyAlignment="1" applyProtection="1">
      <alignment horizontal="center" wrapText="1"/>
      <protection hidden="1"/>
    </xf>
    <xf numFmtId="4" fontId="43" fillId="20" borderId="15" xfId="52" applyNumberFormat="1" applyBorder="1" applyAlignment="1" applyProtection="1">
      <alignment horizontal="right"/>
      <protection hidden="1"/>
    </xf>
    <xf numFmtId="0" fontId="43" fillId="20" borderId="15" xfId="52" applyBorder="1" applyAlignment="1" applyProtection="1">
      <alignment horizontal="right"/>
      <protection hidden="1"/>
    </xf>
    <xf numFmtId="0" fontId="43" fillId="20" borderId="49" xfId="52" applyBorder="1" applyAlignment="1" applyProtection="1">
      <alignment horizontal="right"/>
      <protection hidden="1"/>
    </xf>
    <xf numFmtId="4" fontId="43" fillId="20" borderId="50" xfId="52" applyNumberFormat="1" applyBorder="1" applyAlignment="1" applyProtection="1">
      <alignment/>
      <protection hidden="1"/>
    </xf>
    <xf numFmtId="4" fontId="43" fillId="20" borderId="15" xfId="52" applyNumberFormat="1" applyBorder="1" applyAlignment="1" applyProtection="1">
      <alignment/>
      <protection hidden="1"/>
    </xf>
    <xf numFmtId="4" fontId="11" fillId="20" borderId="51" xfId="40" applyNumberFormat="1" applyFont="1" applyBorder="1" applyAlignment="1" applyProtection="1">
      <alignment/>
      <protection hidden="1"/>
    </xf>
    <xf numFmtId="9" fontId="0" fillId="0" borderId="0" xfId="0" applyNumberFormat="1" applyAlignment="1" applyProtection="1">
      <alignment horizontal="center" wrapText="1"/>
      <protection hidden="1"/>
    </xf>
    <xf numFmtId="0" fontId="11" fillId="4" borderId="0" xfId="47" applyFont="1" applyFill="1" applyAlignment="1" applyProtection="1">
      <alignment horizontal="center" wrapText="1"/>
      <protection hidden="1"/>
    </xf>
    <xf numFmtId="4" fontId="11" fillId="0" borderId="0" xfId="0" applyNumberFormat="1" applyFont="1" applyAlignment="1" applyProtection="1">
      <alignment/>
      <protection hidden="1"/>
    </xf>
    <xf numFmtId="0" fontId="0" fillId="4" borderId="10" xfId="0" applyFill="1" applyBorder="1" applyAlignment="1" applyProtection="1">
      <alignment wrapText="1"/>
      <protection hidden="1"/>
    </xf>
    <xf numFmtId="4" fontId="0" fillId="24" borderId="10" xfId="0" applyNumberFormat="1" applyFont="1" applyFill="1" applyBorder="1" applyAlignment="1" applyProtection="1">
      <alignment wrapText="1"/>
      <protection hidden="1"/>
    </xf>
    <xf numFmtId="4" fontId="6" fillId="24" borderId="10" xfId="0" applyNumberFormat="1" applyFont="1" applyFill="1" applyBorder="1" applyAlignment="1" applyProtection="1">
      <alignment wrapText="1"/>
      <protection hidden="1"/>
    </xf>
    <xf numFmtId="0" fontId="19" fillId="0" borderId="0" xfId="0" applyFont="1" applyAlignment="1" applyProtection="1">
      <alignment/>
      <protection hidden="1"/>
    </xf>
    <xf numFmtId="4" fontId="6" fillId="24" borderId="10" xfId="0" applyNumberFormat="1" applyFont="1" applyFill="1" applyBorder="1" applyAlignment="1" applyProtection="1">
      <alignment wrapText="1"/>
      <protection hidden="1"/>
    </xf>
    <xf numFmtId="0" fontId="6" fillId="20" borderId="31" xfId="0" applyFont="1" applyFill="1" applyBorder="1" applyAlignment="1" applyProtection="1">
      <alignment horizontal="right" wrapText="1"/>
      <protection hidden="1"/>
    </xf>
    <xf numFmtId="0" fontId="0" fillId="20" borderId="10" xfId="0" applyFill="1" applyBorder="1" applyAlignment="1" applyProtection="1">
      <alignment wrapText="1"/>
      <protection hidden="1"/>
    </xf>
    <xf numFmtId="4" fontId="6" fillId="20" borderId="10" xfId="0" applyNumberFormat="1" applyFont="1" applyFill="1" applyBorder="1" applyAlignment="1" applyProtection="1">
      <alignment wrapText="1"/>
      <protection hidden="1"/>
    </xf>
    <xf numFmtId="0" fontId="3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3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4" fillId="22" borderId="0" xfId="0" applyFont="1" applyFill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9" fontId="0" fillId="24" borderId="10" xfId="0" applyNumberFormat="1" applyFont="1" applyFill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 wrapText="1"/>
      <protection hidden="1"/>
    </xf>
    <xf numFmtId="2" fontId="27" fillId="20" borderId="10" xfId="39" applyNumberFormat="1" applyFont="1" applyFill="1" applyBorder="1" applyAlignment="1" applyProtection="1">
      <alignment horizontal="center" wrapText="1"/>
      <protection hidden="1"/>
    </xf>
    <xf numFmtId="190" fontId="27" fillId="0" borderId="0" xfId="39" applyNumberFormat="1" applyFont="1" applyFill="1" applyBorder="1" applyAlignment="1" applyProtection="1">
      <alignment horizontal="center" wrapText="1"/>
      <protection hidden="1"/>
    </xf>
    <xf numFmtId="0" fontId="17" fillId="0" borderId="0" xfId="0" applyFont="1" applyAlignment="1" applyProtection="1">
      <alignment/>
      <protection hidden="1"/>
    </xf>
    <xf numFmtId="0" fontId="11" fillId="4" borderId="50" xfId="47" applyFont="1" applyFill="1" applyBorder="1" applyAlignment="1" applyProtection="1">
      <alignment horizontal="center" wrapText="1"/>
      <protection hidden="1"/>
    </xf>
    <xf numFmtId="0" fontId="11" fillId="4" borderId="16" xfId="47" applyFont="1" applyFill="1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1" fillId="22" borderId="10" xfId="47" applyFont="1" applyFill="1" applyBorder="1" applyAlignment="1" applyProtection="1">
      <alignment horizontal="center" wrapText="1"/>
      <protection hidden="1"/>
    </xf>
    <xf numFmtId="0" fontId="43" fillId="20" borderId="10" xfId="52" applyFont="1" applyBorder="1" applyAlignment="1" applyProtection="1">
      <alignment horizontal="right"/>
      <protection hidden="1"/>
    </xf>
    <xf numFmtId="0" fontId="27" fillId="4" borderId="52" xfId="47" applyFont="1" applyFill="1" applyBorder="1" applyAlignment="1" applyProtection="1">
      <alignment horizontal="center" wrapText="1"/>
      <protection hidden="1"/>
    </xf>
    <xf numFmtId="0" fontId="43" fillId="20" borderId="16" xfId="52" applyFont="1" applyBorder="1" applyAlignment="1" applyProtection="1">
      <alignment horizontal="right"/>
      <protection hidden="1"/>
    </xf>
    <xf numFmtId="0" fontId="11" fillId="0" borderId="0" xfId="52" applyFont="1" applyFill="1" applyBorder="1" applyAlignment="1" applyProtection="1">
      <alignment horizontal="left"/>
      <protection hidden="1"/>
    </xf>
    <xf numFmtId="4" fontId="11" fillId="0" borderId="0" xfId="52" applyNumberFormat="1" applyFont="1" applyFill="1" applyBorder="1" applyAlignment="1" applyProtection="1">
      <alignment/>
      <protection hidden="1"/>
    </xf>
    <xf numFmtId="4" fontId="11" fillId="0" borderId="0" xfId="52" applyNumberFormat="1" applyFont="1" applyFill="1" applyBorder="1" applyAlignment="1" applyProtection="1">
      <alignment wrapText="1"/>
      <protection hidden="1"/>
    </xf>
    <xf numFmtId="4" fontId="11" fillId="0" borderId="0" xfId="0" applyNumberFormat="1" applyFont="1" applyFill="1" applyAlignment="1" applyProtection="1">
      <alignment/>
      <protection hidden="1"/>
    </xf>
    <xf numFmtId="0" fontId="9" fillId="4" borderId="10" xfId="48" applyFont="1" applyFill="1" applyBorder="1" applyAlignment="1" applyProtection="1">
      <alignment vertical="center" wrapText="1"/>
      <protection hidden="1"/>
    </xf>
    <xf numFmtId="0" fontId="9" fillId="4" borderId="10" xfId="48" applyFont="1" applyFill="1" applyBorder="1" applyAlignment="1" applyProtection="1">
      <alignment horizontal="left" vertical="center" wrapText="1"/>
      <protection hidden="1"/>
    </xf>
    <xf numFmtId="0" fontId="6" fillId="8" borderId="10" xfId="0" applyFont="1" applyFill="1" applyBorder="1" applyAlignment="1" applyProtection="1">
      <alignment vertical="center" wrapText="1"/>
      <protection hidden="1"/>
    </xf>
    <xf numFmtId="0" fontId="6" fillId="8" borderId="1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27" fillId="4" borderId="0" xfId="43" applyFont="1" applyBorder="1" applyAlignment="1">
      <alignment horizontal="center" wrapText="1"/>
    </xf>
    <xf numFmtId="0" fontId="27" fillId="4" borderId="53" xfId="43" applyFont="1" applyBorder="1" applyAlignment="1">
      <alignment horizontal="center" wrapText="1"/>
    </xf>
    <xf numFmtId="0" fontId="27" fillId="4" borderId="14" xfId="39" applyFont="1" applyBorder="1" applyAlignment="1" applyProtection="1">
      <alignment horizontal="center" wrapText="1"/>
      <protection hidden="1"/>
    </xf>
    <xf numFmtId="0" fontId="27" fillId="4" borderId="54" xfId="43" applyFont="1" applyBorder="1" applyAlignment="1">
      <alignment horizontal="center" wrapText="1"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14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4" borderId="10" xfId="43" applyFont="1" applyBorder="1" applyAlignment="1">
      <alignment horizontal="center" wrapText="1"/>
    </xf>
    <xf numFmtId="0" fontId="11" fillId="4" borderId="0" xfId="43" applyFont="1" applyAlignment="1">
      <alignment horizontal="center"/>
    </xf>
    <xf numFmtId="0" fontId="11" fillId="4" borderId="0" xfId="43" applyFont="1" applyAlignment="1">
      <alignment horizontal="center" wrapText="1"/>
    </xf>
    <xf numFmtId="0" fontId="11" fillId="20" borderId="10" xfId="39" applyFont="1" applyFill="1" applyBorder="1" applyAlignment="1" applyProtection="1">
      <alignment horizontal="right" wrapText="1"/>
      <protection hidden="1"/>
    </xf>
    <xf numFmtId="0" fontId="2" fillId="0" borderId="0" xfId="48" applyFont="1" applyFill="1" applyBorder="1" applyAlignment="1" applyProtection="1">
      <alignment horizontal="center" vertical="center" wrapText="1"/>
      <protection hidden="1"/>
    </xf>
    <xf numFmtId="0" fontId="11" fillId="22" borderId="34" xfId="47" applyFont="1" applyFill="1" applyBorder="1" applyAlignment="1" applyProtection="1">
      <alignment horizontal="center" wrapText="1"/>
      <protection hidden="1"/>
    </xf>
    <xf numFmtId="4" fontId="0" fillId="24" borderId="55" xfId="0" applyNumberFormat="1" applyFill="1" applyBorder="1" applyAlignment="1" applyProtection="1">
      <alignment/>
      <protection hidden="1"/>
    </xf>
    <xf numFmtId="0" fontId="11" fillId="22" borderId="10" xfId="47" applyFont="1" applyBorder="1" applyAlignment="1" applyProtection="1">
      <alignment horizontal="center" wrapText="1"/>
      <protection hidden="1"/>
    </xf>
    <xf numFmtId="0" fontId="27" fillId="22" borderId="10" xfId="47" applyFont="1" applyBorder="1" applyAlignment="1" applyProtection="1">
      <alignment horizontal="center" wrapText="1"/>
      <protection hidden="1"/>
    </xf>
    <xf numFmtId="4" fontId="0" fillId="24" borderId="56" xfId="0" applyNumberFormat="1" applyFill="1" applyBorder="1" applyAlignment="1" applyProtection="1">
      <alignment/>
      <protection hidden="1"/>
    </xf>
    <xf numFmtId="0" fontId="11" fillId="4" borderId="11" xfId="47" applyFont="1" applyFill="1" applyBorder="1" applyAlignment="1" applyProtection="1">
      <alignment horizontal="center" wrapText="1"/>
      <protection hidden="1"/>
    </xf>
    <xf numFmtId="0" fontId="11" fillId="20" borderId="15" xfId="52" applyFont="1" applyBorder="1" applyAlignment="1" applyProtection="1">
      <alignment horizontal="right" wrapText="1"/>
      <protection hidden="1"/>
    </xf>
    <xf numFmtId="0" fontId="10" fillId="4" borderId="10" xfId="48" applyFont="1" applyFill="1" applyBorder="1" applyAlignment="1" applyProtection="1">
      <alignment horizontal="left" vertical="center" wrapText="1"/>
      <protection hidden="1"/>
    </xf>
    <xf numFmtId="0" fontId="9" fillId="4" borderId="10" xfId="48" applyFont="1" applyFill="1" applyBorder="1" applyAlignment="1" applyProtection="1">
      <alignment horizontal="left" vertical="center" wrapText="1"/>
      <protection hidden="1"/>
    </xf>
    <xf numFmtId="0" fontId="0" fillId="0" borderId="54" xfId="0" applyBorder="1" applyAlignment="1" applyProtection="1">
      <alignment wrapText="1"/>
      <protection locked="0"/>
    </xf>
    <xf numFmtId="0" fontId="0" fillId="0" borderId="5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6" fillId="11" borderId="10" xfId="0" applyFont="1" applyFill="1" applyBorder="1" applyAlignment="1" applyProtection="1">
      <alignment/>
      <protection hidden="1"/>
    </xf>
    <xf numFmtId="0" fontId="6" fillId="11" borderId="10" xfId="0" applyFont="1" applyFill="1" applyBorder="1" applyAlignment="1" applyProtection="1">
      <alignment wrapText="1"/>
      <protection hidden="1"/>
    </xf>
    <xf numFmtId="0" fontId="0" fillId="0" borderId="15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58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59" xfId="0" applyBorder="1" applyAlignment="1" applyProtection="1">
      <alignment wrapText="1"/>
      <protection locked="0"/>
    </xf>
    <xf numFmtId="0" fontId="12" fillId="4" borderId="10" xfId="0" applyFont="1" applyFill="1" applyBorder="1" applyAlignment="1" applyProtection="1">
      <alignment wrapText="1"/>
      <protection hidden="1"/>
    </xf>
    <xf numFmtId="4" fontId="2" fillId="0" borderId="0" xfId="48" applyNumberFormat="1" applyFont="1" applyFill="1" applyAlignment="1" applyProtection="1">
      <alignment horizontal="center" vertical="center" wrapText="1"/>
      <protection hidden="1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0" fontId="11" fillId="0" borderId="60" xfId="52" applyNumberFormat="1" applyFont="1" applyFill="1" applyBorder="1" applyAlignment="1" applyProtection="1">
      <alignment horizontal="center"/>
      <protection locked="0"/>
    </xf>
    <xf numFmtId="0" fontId="11" fillId="0" borderId="31" xfId="39" applyNumberFormat="1" applyFont="1" applyFill="1" applyBorder="1" applyAlignment="1" applyProtection="1">
      <alignment horizontal="center" wrapText="1"/>
      <protection locked="0"/>
    </xf>
    <xf numFmtId="204" fontId="11" fillId="0" borderId="10" xfId="39" applyNumberFormat="1" applyFont="1" applyFill="1" applyBorder="1" applyAlignment="1" applyProtection="1">
      <alignment horizontal="center"/>
      <protection locked="0"/>
    </xf>
    <xf numFmtId="204" fontId="11" fillId="0" borderId="32" xfId="52" applyNumberFormat="1" applyFont="1" applyFill="1" applyBorder="1" applyAlignment="1" applyProtection="1">
      <alignment horizontal="center"/>
      <protection locked="0"/>
    </xf>
    <xf numFmtId="204" fontId="12" fillId="0" borderId="10" xfId="0" applyNumberFormat="1" applyFont="1" applyBorder="1" applyAlignment="1" applyProtection="1">
      <alignment horizontal="center"/>
      <protection locked="0"/>
    </xf>
    <xf numFmtId="0" fontId="12" fillId="0" borderId="31" xfId="0" applyNumberFormat="1" applyFont="1" applyBorder="1" applyAlignment="1" applyProtection="1">
      <alignment horizontal="center"/>
      <protection locked="0"/>
    </xf>
    <xf numFmtId="0" fontId="12" fillId="0" borderId="31" xfId="39" applyNumberFormat="1" applyFont="1" applyFill="1" applyBorder="1" applyAlignment="1" applyProtection="1">
      <alignment horizontal="center" wrapText="1"/>
      <protection locked="0"/>
    </xf>
    <xf numFmtId="0" fontId="12" fillId="0" borderId="10" xfId="0" applyNumberFormat="1" applyFont="1" applyBorder="1" applyAlignment="1" applyProtection="1">
      <alignment horizontal="center"/>
      <protection locked="0"/>
    </xf>
    <xf numFmtId="4" fontId="3" fillId="0" borderId="0" xfId="48" applyNumberFormat="1" applyFont="1" applyFill="1" applyBorder="1" applyAlignment="1" applyProtection="1">
      <alignment horizontal="center" vertical="center"/>
      <protection hidden="1"/>
    </xf>
    <xf numFmtId="4" fontId="12" fillId="20" borderId="10" xfId="0" applyNumberFormat="1" applyFont="1" applyFill="1" applyBorder="1" applyAlignment="1" applyProtection="1">
      <alignment wrapText="1"/>
      <protection hidden="1"/>
    </xf>
    <xf numFmtId="4" fontId="12" fillId="20" borderId="15" xfId="0" applyNumberFormat="1" applyFont="1" applyFill="1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/>
      <protection locked="0"/>
    </xf>
    <xf numFmtId="4" fontId="11" fillId="20" borderId="61" xfId="40" applyNumberFormat="1" applyFont="1" applyBorder="1" applyAlignment="1" applyProtection="1">
      <alignment/>
      <protection hidden="1"/>
    </xf>
    <xf numFmtId="4" fontId="11" fillId="20" borderId="62" xfId="40" applyNumberFormat="1" applyFont="1" applyBorder="1" applyAlignment="1" applyProtection="1">
      <alignment/>
      <protection hidden="1"/>
    </xf>
    <xf numFmtId="4" fontId="11" fillId="20" borderId="63" xfId="40" applyNumberFormat="1" applyFont="1" applyBorder="1" applyAlignment="1" applyProtection="1">
      <alignment/>
      <protection hidden="1"/>
    </xf>
    <xf numFmtId="4" fontId="11" fillId="20" borderId="64" xfId="40" applyNumberFormat="1" applyFont="1" applyBorder="1" applyAlignment="1" applyProtection="1">
      <alignment/>
      <protection hidden="1"/>
    </xf>
    <xf numFmtId="4" fontId="11" fillId="20" borderId="65" xfId="40" applyNumberFormat="1" applyFont="1" applyBorder="1" applyAlignment="1" applyProtection="1">
      <alignment/>
      <protection hidden="1"/>
    </xf>
    <xf numFmtId="4" fontId="11" fillId="20" borderId="15" xfId="40" applyNumberFormat="1" applyFont="1" applyBorder="1" applyAlignment="1" applyProtection="1">
      <alignment/>
      <protection hidden="1"/>
    </xf>
    <xf numFmtId="0" fontId="0" fillId="4" borderId="13" xfId="0" applyFill="1" applyBorder="1" applyAlignment="1" applyProtection="1">
      <alignment wrapText="1"/>
      <protection hidden="1"/>
    </xf>
    <xf numFmtId="0" fontId="0" fillId="4" borderId="15" xfId="0" applyFill="1" applyBorder="1" applyAlignment="1" applyProtection="1">
      <alignment wrapText="1"/>
      <protection hidden="1"/>
    </xf>
    <xf numFmtId="0" fontId="0" fillId="0" borderId="10" xfId="0" applyBorder="1" applyAlignment="1" applyProtection="1">
      <alignment horizontal="left" wrapText="1"/>
      <protection locked="0"/>
    </xf>
    <xf numFmtId="2" fontId="0" fillId="4" borderId="11" xfId="0" applyNumberFormat="1" applyFill="1" applyBorder="1" applyAlignment="1" applyProtection="1">
      <alignment wrapText="1"/>
      <protection hidden="1"/>
    </xf>
    <xf numFmtId="0" fontId="0" fillId="0" borderId="66" xfId="0" applyBorder="1" applyAlignment="1">
      <alignment wrapText="1"/>
    </xf>
    <xf numFmtId="4" fontId="0" fillId="0" borderId="12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31" fillId="11" borderId="0" xfId="0" applyFont="1" applyFill="1" applyAlignment="1" applyProtection="1">
      <alignment wrapText="1"/>
      <protection hidden="1"/>
    </xf>
    <xf numFmtId="0" fontId="0" fillId="11" borderId="0" xfId="0" applyFont="1" applyFill="1" applyAlignment="1" applyProtection="1">
      <alignment/>
      <protection hidden="1"/>
    </xf>
    <xf numFmtId="0" fontId="2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32" fillId="8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1" fillId="8" borderId="0" xfId="0" applyFont="1" applyFill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49" fontId="0" fillId="0" borderId="31" xfId="0" applyNumberFormat="1" applyFont="1" applyBorder="1" applyAlignment="1" applyProtection="1">
      <alignment wrapText="1"/>
      <protection locked="0"/>
    </xf>
    <xf numFmtId="0" fontId="0" fillId="0" borderId="67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49" fontId="0" fillId="0" borderId="67" xfId="0" applyNumberFormat="1" applyFont="1" applyBorder="1" applyAlignment="1" applyProtection="1">
      <alignment wrapText="1"/>
      <protection locked="0"/>
    </xf>
    <xf numFmtId="49" fontId="0" fillId="0" borderId="34" xfId="0" applyNumberFormat="1" applyFont="1" applyBorder="1" applyAlignment="1" applyProtection="1">
      <alignment wrapText="1"/>
      <protection locked="0"/>
    </xf>
    <xf numFmtId="0" fontId="12" fillId="22" borderId="66" xfId="0" applyFont="1" applyFill="1" applyBorder="1" applyAlignment="1" applyProtection="1">
      <alignment wrapText="1"/>
      <protection hidden="1"/>
    </xf>
    <xf numFmtId="0" fontId="0" fillId="4" borderId="11" xfId="0" applyFill="1" applyBorder="1" applyAlignment="1" applyProtection="1">
      <alignment wrapText="1"/>
      <protection hidden="1"/>
    </xf>
    <xf numFmtId="0" fontId="0" fillId="4" borderId="31" xfId="0" applyFill="1" applyBorder="1" applyAlignment="1" applyProtection="1">
      <alignment wrapText="1"/>
      <protection hidden="1"/>
    </xf>
    <xf numFmtId="0" fontId="0" fillId="4" borderId="34" xfId="0" applyFill="1" applyBorder="1" applyAlignment="1" applyProtection="1">
      <alignment wrapText="1"/>
      <protection hidden="1"/>
    </xf>
    <xf numFmtId="0" fontId="12" fillId="20" borderId="10" xfId="0" applyFont="1" applyFill="1" applyBorder="1" applyAlignment="1" applyProtection="1">
      <alignment horizontal="center" wrapText="1"/>
      <protection locked="0"/>
    </xf>
    <xf numFmtId="0" fontId="12" fillId="22" borderId="0" xfId="0" applyFont="1" applyFill="1" applyAlignment="1" applyProtection="1">
      <alignment horizontal="left" wrapText="1"/>
      <protection hidden="1"/>
    </xf>
    <xf numFmtId="0" fontId="24" fillId="22" borderId="0" xfId="0" applyFont="1" applyFill="1" applyAlignment="1" applyProtection="1">
      <alignment horizontal="left" wrapText="1"/>
      <protection hidden="1"/>
    </xf>
    <xf numFmtId="0" fontId="7" fillId="8" borderId="0" xfId="0" applyFont="1" applyFill="1" applyAlignment="1" applyProtection="1">
      <alignment wrapText="1"/>
      <protection hidden="1"/>
    </xf>
    <xf numFmtId="0" fontId="18" fillId="22" borderId="0" xfId="47" applyFont="1" applyFill="1" applyBorder="1" applyAlignment="1" applyProtection="1">
      <alignment horizontal="left" wrapText="1"/>
      <protection hidden="1"/>
    </xf>
    <xf numFmtId="0" fontId="0" fillId="22" borderId="0" xfId="0" applyFill="1" applyBorder="1" applyAlignment="1" applyProtection="1">
      <alignment horizontal="left" wrapText="1"/>
      <protection hidden="1"/>
    </xf>
    <xf numFmtId="0" fontId="0" fillId="22" borderId="0" xfId="0" applyFill="1" applyAlignment="1">
      <alignment wrapText="1"/>
    </xf>
    <xf numFmtId="0" fontId="27" fillId="4" borderId="10" xfId="47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/>
      <protection hidden="1"/>
    </xf>
    <xf numFmtId="0" fontId="11" fillId="4" borderId="12" xfId="47" applyFont="1" applyFill="1" applyBorder="1" applyAlignment="1" applyProtection="1">
      <alignment horizontal="center" vertical="center"/>
      <protection hidden="1"/>
    </xf>
    <xf numFmtId="0" fontId="11" fillId="4" borderId="52" xfId="0" applyFont="1" applyFill="1" applyBorder="1" applyAlignment="1" applyProtection="1">
      <alignment/>
      <protection hidden="1"/>
    </xf>
    <xf numFmtId="0" fontId="11" fillId="4" borderId="16" xfId="0" applyFont="1" applyFill="1" applyBorder="1" applyAlignment="1" applyProtection="1">
      <alignment horizontal="center" vertical="center"/>
      <protection hidden="1"/>
    </xf>
    <xf numFmtId="0" fontId="11" fillId="4" borderId="50" xfId="0" applyFont="1" applyFill="1" applyBorder="1" applyAlignment="1" applyProtection="1">
      <alignment/>
      <protection hidden="1"/>
    </xf>
    <xf numFmtId="0" fontId="11" fillId="4" borderId="0" xfId="47" applyFont="1" applyFill="1" applyBorder="1" applyAlignment="1" applyProtection="1">
      <alignment horizontal="center" wrapText="1"/>
      <protection hidden="1"/>
    </xf>
    <xf numFmtId="0" fontId="7" fillId="8" borderId="0" xfId="0" applyFont="1" applyFill="1" applyAlignment="1" applyProtection="1">
      <alignment horizontal="left" wrapText="1"/>
      <protection hidden="1"/>
    </xf>
    <xf numFmtId="0" fontId="11" fillId="4" borderId="10" xfId="40" applyFont="1" applyFill="1" applyBorder="1" applyAlignment="1" applyProtection="1">
      <alignment horizontal="center" wrapText="1"/>
      <protection hidden="1"/>
    </xf>
    <xf numFmtId="0" fontId="11" fillId="4" borderId="12" xfId="47" applyFont="1" applyFill="1" applyBorder="1" applyAlignment="1" applyProtection="1">
      <alignment horizontal="center"/>
      <protection hidden="1"/>
    </xf>
    <xf numFmtId="0" fontId="11" fillId="4" borderId="52" xfId="47" applyFont="1" applyFill="1" applyBorder="1" applyAlignment="1" applyProtection="1">
      <alignment horizontal="center"/>
      <protection hidden="1"/>
    </xf>
    <xf numFmtId="0" fontId="27" fillId="4" borderId="10" xfId="47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 applyProtection="1">
      <alignment/>
      <protection hidden="1"/>
    </xf>
    <xf numFmtId="0" fontId="11" fillId="4" borderId="12" xfId="47" applyFont="1" applyFill="1" applyBorder="1" applyAlignment="1" applyProtection="1" quotePrefix="1">
      <alignment horizontal="center"/>
      <protection hidden="1"/>
    </xf>
    <xf numFmtId="0" fontId="11" fillId="4" borderId="52" xfId="47" applyFont="1" applyFill="1" applyBorder="1" applyAlignment="1" applyProtection="1" quotePrefix="1">
      <alignment horizontal="center"/>
      <protection hidden="1"/>
    </xf>
    <xf numFmtId="4" fontId="11" fillId="20" borderId="10" xfId="40" applyNumberFormat="1" applyFont="1" applyBorder="1" applyAlignment="1" applyProtection="1">
      <alignment horizontal="right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0" fontId="7" fillId="11" borderId="0" xfId="0" applyFont="1" applyFill="1" applyBorder="1" applyAlignment="1" applyProtection="1">
      <alignment wrapText="1"/>
      <protection hidden="1"/>
    </xf>
    <xf numFmtId="0" fontId="7" fillId="11" borderId="0" xfId="0" applyFont="1" applyFill="1" applyAlignment="1" applyProtection="1">
      <alignment wrapText="1"/>
      <protection hidden="1"/>
    </xf>
    <xf numFmtId="0" fontId="0" fillId="11" borderId="0" xfId="0" applyFill="1" applyAlignment="1" applyProtection="1">
      <alignment wrapText="1"/>
      <protection hidden="1"/>
    </xf>
    <xf numFmtId="0" fontId="24" fillId="25" borderId="0" xfId="0" applyFont="1" applyFill="1" applyAlignment="1" applyProtection="1">
      <alignment horizontal="left" wrapText="1"/>
      <protection hidden="1"/>
    </xf>
    <xf numFmtId="3" fontId="11" fillId="20" borderId="10" xfId="40" applyNumberFormat="1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0" fontId="18" fillId="22" borderId="68" xfId="44" applyFont="1" applyFill="1" applyBorder="1" applyAlignment="1" applyProtection="1">
      <alignment wrapText="1"/>
      <protection hidden="1"/>
    </xf>
    <xf numFmtId="0" fontId="18" fillId="22" borderId="69" xfId="0" applyFont="1" applyFill="1" applyBorder="1" applyAlignment="1" applyProtection="1">
      <alignment wrapText="1"/>
      <protection hidden="1"/>
    </xf>
    <xf numFmtId="0" fontId="18" fillId="22" borderId="70" xfId="0" applyFont="1" applyFill="1" applyBorder="1" applyAlignment="1" applyProtection="1">
      <alignment wrapText="1"/>
      <protection hidden="1"/>
    </xf>
    <xf numFmtId="0" fontId="31" fillId="11" borderId="0" xfId="0" applyFont="1" applyFill="1" applyAlignment="1" applyProtection="1">
      <alignment horizontal="left" wrapText="1"/>
      <protection hidden="1"/>
    </xf>
    <xf numFmtId="0" fontId="0" fillId="8" borderId="0" xfId="0" applyFill="1" applyAlignment="1" applyProtection="1">
      <alignment wrapText="1"/>
      <protection hidden="1"/>
    </xf>
    <xf numFmtId="0" fontId="12" fillId="22" borderId="0" xfId="0" applyFont="1" applyFill="1" applyAlignment="1" applyProtection="1">
      <alignment wrapText="1"/>
      <protection hidden="1"/>
    </xf>
    <xf numFmtId="0" fontId="11" fillId="4" borderId="10" xfId="47" applyFont="1" applyFill="1" applyBorder="1" applyAlignment="1" applyProtection="1">
      <alignment horizontal="center" vertical="center"/>
      <protection hidden="1"/>
    </xf>
    <xf numFmtId="0" fontId="26" fillId="11" borderId="0" xfId="0" applyFont="1" applyFill="1" applyAlignment="1" applyProtection="1">
      <alignment/>
      <protection hidden="1"/>
    </xf>
    <xf numFmtId="0" fontId="12" fillId="11" borderId="0" xfId="0" applyFont="1" applyFill="1" applyAlignment="1" applyProtection="1">
      <alignment/>
      <protection hidden="1"/>
    </xf>
    <xf numFmtId="0" fontId="0" fillId="11" borderId="0" xfId="0" applyFill="1" applyAlignment="1" applyProtection="1">
      <alignment/>
      <protection hidden="1"/>
    </xf>
    <xf numFmtId="0" fontId="11" fillId="4" borderId="10" xfId="47" applyFont="1" applyFill="1" applyBorder="1" applyAlignment="1" applyProtection="1">
      <alignment horizontal="center" vertical="center" wrapText="1"/>
      <protection hidden="1"/>
    </xf>
    <xf numFmtId="0" fontId="7" fillId="11" borderId="0" xfId="0" applyFont="1" applyFill="1" applyAlignment="1" applyProtection="1">
      <alignment horizontal="left" wrapText="1"/>
      <protection hidden="1"/>
    </xf>
    <xf numFmtId="0" fontId="0" fillId="22" borderId="0" xfId="0" applyFont="1" applyFill="1" applyAlignment="1" applyProtection="1">
      <alignment horizontal="left" wrapText="1"/>
      <protection hidden="1"/>
    </xf>
    <xf numFmtId="0" fontId="8" fillId="22" borderId="0" xfId="0" applyFont="1" applyFill="1" applyAlignment="1" applyProtection="1">
      <alignment horizontal="left" wrapText="1"/>
      <protection hidden="1"/>
    </xf>
    <xf numFmtId="0" fontId="0" fillId="0" borderId="13" xfId="0" applyBorder="1" applyAlignment="1" applyProtection="1">
      <alignment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0" fillId="0" borderId="64" xfId="0" applyBorder="1" applyAlignment="1" applyProtection="1">
      <alignment wrapText="1"/>
      <protection hidden="1"/>
    </xf>
    <xf numFmtId="0" fontId="18" fillId="22" borderId="16" xfId="47" applyFont="1" applyFill="1" applyBorder="1" applyAlignment="1" applyProtection="1">
      <alignment horizontal="left" wrapText="1"/>
      <protection hidden="1"/>
    </xf>
    <xf numFmtId="0" fontId="0" fillId="22" borderId="66" xfId="0" applyFill="1" applyBorder="1" applyAlignment="1">
      <alignment horizontal="left" wrapText="1"/>
    </xf>
    <xf numFmtId="4" fontId="11" fillId="4" borderId="11" xfId="40" applyNumberFormat="1" applyFont="1" applyFill="1" applyBorder="1" applyAlignment="1" applyProtection="1">
      <alignment horizontal="center" wrapText="1"/>
      <protection hidden="1"/>
    </xf>
    <xf numFmtId="4" fontId="11" fillId="4" borderId="15" xfId="40" applyNumberFormat="1" applyFont="1" applyFill="1" applyBorder="1" applyAlignment="1" applyProtection="1">
      <alignment horizontal="center"/>
      <protection hidden="1"/>
    </xf>
    <xf numFmtId="49" fontId="0" fillId="4" borderId="10" xfId="0" applyNumberFormat="1" applyFont="1" applyFill="1" applyBorder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center" wrapText="1"/>
      <protection hidden="1"/>
    </xf>
    <xf numFmtId="0" fontId="11" fillId="4" borderId="12" xfId="47" applyFont="1" applyFill="1" applyBorder="1" applyAlignment="1" applyProtection="1">
      <alignment horizontal="center" vertical="center" wrapText="1"/>
      <protection hidden="1"/>
    </xf>
    <xf numFmtId="0" fontId="11" fillId="4" borderId="52" xfId="0" applyFont="1" applyFill="1" applyBorder="1" applyAlignment="1" applyProtection="1">
      <alignment horizontal="center" vertical="center"/>
      <protection hidden="1"/>
    </xf>
    <xf numFmtId="0" fontId="11" fillId="4" borderId="50" xfId="0" applyFont="1" applyFill="1" applyBorder="1" applyAlignment="1" applyProtection="1">
      <alignment horizontal="center" vertical="center"/>
      <protection hidden="1"/>
    </xf>
    <xf numFmtId="4" fontId="12" fillId="24" borderId="31" xfId="48" applyNumberFormat="1" applyFont="1" applyFill="1" applyBorder="1" applyAlignment="1" applyProtection="1">
      <alignment horizontal="right" vertical="center"/>
      <protection hidden="1"/>
    </xf>
    <xf numFmtId="0" fontId="0" fillId="0" borderId="34" xfId="0" applyBorder="1" applyAlignment="1">
      <alignment/>
    </xf>
    <xf numFmtId="4" fontId="11" fillId="24" borderId="31" xfId="48" applyNumberFormat="1" applyFont="1" applyFill="1" applyBorder="1" applyAlignment="1" applyProtection="1">
      <alignment horizontal="right" vertical="center"/>
      <protection hidden="1"/>
    </xf>
    <xf numFmtId="4" fontId="24" fillId="0" borderId="10" xfId="0" applyNumberFormat="1" applyFont="1" applyBorder="1" applyAlignment="1" applyProtection="1">
      <alignment wrapText="1"/>
      <protection locked="0"/>
    </xf>
    <xf numFmtId="0" fontId="11" fillId="4" borderId="10" xfId="0" applyFont="1" applyFill="1" applyBorder="1" applyAlignment="1" applyProtection="1">
      <alignment horizontal="center" wrapText="1"/>
      <protection hidden="1"/>
    </xf>
    <xf numFmtId="0" fontId="0" fillId="0" borderId="71" xfId="0" applyFont="1" applyBorder="1" applyAlignment="1" applyProtection="1">
      <alignment horizontal="left" wrapText="1"/>
      <protection locked="0"/>
    </xf>
    <xf numFmtId="0" fontId="0" fillId="0" borderId="67" xfId="0" applyFont="1" applyBorder="1" applyAlignment="1" applyProtection="1">
      <alignment horizontal="left" wrapText="1"/>
      <protection locked="0"/>
    </xf>
    <xf numFmtId="0" fontId="0" fillId="0" borderId="34" xfId="0" applyFont="1" applyBorder="1" applyAlignment="1" applyProtection="1">
      <alignment horizontal="left" wrapText="1"/>
      <protection locked="0"/>
    </xf>
    <xf numFmtId="0" fontId="11" fillId="20" borderId="72" xfId="52" applyFont="1" applyBorder="1" applyAlignment="1" applyProtection="1">
      <alignment horizontal="left" wrapText="1"/>
      <protection hidden="1"/>
    </xf>
    <xf numFmtId="0" fontId="0" fillId="0" borderId="72" xfId="0" applyBorder="1" applyAlignment="1">
      <alignment wrapText="1"/>
    </xf>
    <xf numFmtId="0" fontId="9" fillId="4" borderId="31" xfId="48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wrapText="1"/>
    </xf>
    <xf numFmtId="0" fontId="26" fillId="8" borderId="0" xfId="0" applyFont="1" applyFill="1" applyAlignment="1" applyProtection="1">
      <alignment wrapText="1"/>
      <protection hidden="1"/>
    </xf>
    <xf numFmtId="0" fontId="12" fillId="8" borderId="0" xfId="0" applyFont="1" applyFill="1" applyAlignment="1" applyProtection="1">
      <alignment wrapText="1"/>
      <protection hidden="1"/>
    </xf>
    <xf numFmtId="0" fontId="11" fillId="4" borderId="0" xfId="0" applyFont="1" applyFill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1" fillId="4" borderId="73" xfId="43" applyFont="1" applyBorder="1" applyAlignment="1">
      <alignment horizontal="center" wrapText="1"/>
    </xf>
    <xf numFmtId="0" fontId="11" fillId="4" borderId="74" xfId="43" applyFont="1" applyBorder="1" applyAlignment="1">
      <alignment horizontal="center" wrapText="1"/>
    </xf>
    <xf numFmtId="0" fontId="26" fillId="11" borderId="0" xfId="0" applyFont="1" applyFill="1" applyAlignment="1" applyProtection="1">
      <alignment horizontal="center" wrapText="1"/>
      <protection hidden="1"/>
    </xf>
    <xf numFmtId="0" fontId="26" fillId="11" borderId="0" xfId="0" applyFont="1" applyFill="1" applyAlignment="1" applyProtection="1">
      <alignment horizontal="center"/>
      <protection hidden="1"/>
    </xf>
    <xf numFmtId="0" fontId="3" fillId="4" borderId="0" xfId="48" applyFont="1" applyFill="1" applyBorder="1" applyAlignment="1" applyProtection="1">
      <alignment horizontal="right" vertical="center"/>
      <protection hidden="1"/>
    </xf>
    <xf numFmtId="0" fontId="33" fillId="11" borderId="0" xfId="0" applyFont="1" applyFill="1" applyBorder="1" applyAlignment="1" applyProtection="1">
      <alignment horizontal="center" wrapText="1"/>
      <protection hidden="1"/>
    </xf>
    <xf numFmtId="0" fontId="12" fillId="22" borderId="0" xfId="0" applyFont="1" applyFill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12" fillId="20" borderId="31" xfId="0" applyFont="1" applyFill="1" applyBorder="1" applyAlignment="1" applyProtection="1">
      <alignment horizontal="center" wrapText="1"/>
      <protection hidden="1"/>
    </xf>
    <xf numFmtId="0" fontId="12" fillId="20" borderId="34" xfId="0" applyFont="1" applyFill="1" applyBorder="1" applyAlignment="1" applyProtection="1">
      <alignment horizontal="center" wrapText="1"/>
      <protection hidden="1"/>
    </xf>
    <xf numFmtId="0" fontId="12" fillId="0" borderId="0" xfId="0" applyFont="1" applyAlignment="1" applyProtection="1">
      <alignment/>
      <protection hidden="1"/>
    </xf>
    <xf numFmtId="4" fontId="11" fillId="20" borderId="10" xfId="52" applyNumberFormat="1" applyFont="1" applyBorder="1" applyAlignment="1" applyProtection="1">
      <alignment horizontal="left"/>
      <protection hidden="1"/>
    </xf>
    <xf numFmtId="4" fontId="11" fillId="20" borderId="31" xfId="52" applyNumberFormat="1" applyFont="1" applyBorder="1" applyAlignment="1" applyProtection="1">
      <alignment horizontal="center"/>
      <protection hidden="1"/>
    </xf>
    <xf numFmtId="4" fontId="11" fillId="20" borderId="67" xfId="52" applyNumberFormat="1" applyFont="1" applyBorder="1" applyAlignment="1" applyProtection="1">
      <alignment horizontal="center"/>
      <protection hidden="1"/>
    </xf>
    <xf numFmtId="4" fontId="11" fillId="20" borderId="34" xfId="52" applyNumberFormat="1" applyFont="1" applyBorder="1" applyAlignment="1" applyProtection="1">
      <alignment horizontal="center"/>
      <protection hidden="1"/>
    </xf>
    <xf numFmtId="4" fontId="11" fillId="20" borderId="15" xfId="52" applyNumberFormat="1" applyFont="1" applyBorder="1" applyAlignment="1" applyProtection="1">
      <alignment horizontal="left"/>
      <protection hidden="1"/>
    </xf>
    <xf numFmtId="0" fontId="12" fillId="22" borderId="0" xfId="0" applyFont="1" applyFill="1" applyBorder="1" applyAlignment="1" applyProtection="1">
      <alignment wrapText="1"/>
      <protection hidden="1"/>
    </xf>
    <xf numFmtId="9" fontId="2" fillId="4" borderId="0" xfId="48" applyNumberFormat="1" applyFont="1" applyFill="1" applyBorder="1" applyAlignment="1" applyProtection="1">
      <alignment horizontal="right" vertical="center"/>
      <protection hidden="1"/>
    </xf>
    <xf numFmtId="10" fontId="3" fillId="4" borderId="0" xfId="48" applyNumberFormat="1" applyFont="1" applyFill="1" applyBorder="1" applyAlignment="1" applyProtection="1">
      <alignment horizontal="right" vertical="center"/>
      <protection hidden="1"/>
    </xf>
    <xf numFmtId="0" fontId="11" fillId="4" borderId="12" xfId="39" applyFont="1" applyBorder="1" applyAlignment="1" applyProtection="1">
      <alignment horizontal="center"/>
      <protection hidden="1"/>
    </xf>
    <xf numFmtId="0" fontId="11" fillId="4" borderId="72" xfId="39" applyFont="1" applyBorder="1" applyAlignment="1" applyProtection="1">
      <alignment horizontal="center"/>
      <protection hidden="1"/>
    </xf>
    <xf numFmtId="0" fontId="11" fillId="4" borderId="52" xfId="39" applyFont="1" applyBorder="1" applyAlignment="1" applyProtection="1">
      <alignment horizontal="center"/>
      <protection hidden="1"/>
    </xf>
    <xf numFmtId="0" fontId="10" fillId="8" borderId="0" xfId="39" applyFont="1" applyFill="1" applyAlignment="1" applyProtection="1">
      <alignment horizontal="left" wrapText="1"/>
      <protection hidden="1"/>
    </xf>
    <xf numFmtId="0" fontId="3" fillId="4" borderId="0" xfId="48" applyFont="1" applyFill="1" applyBorder="1" applyAlignment="1" applyProtection="1">
      <alignment horizontal="center" vertical="center"/>
      <protection hidden="1"/>
    </xf>
    <xf numFmtId="10" fontId="2" fillId="4" borderId="0" xfId="48" applyNumberFormat="1" applyFont="1" applyFill="1" applyBorder="1" applyAlignment="1" applyProtection="1">
      <alignment horizontal="right" vertical="center"/>
      <protection hidden="1"/>
    </xf>
    <xf numFmtId="0" fontId="0" fillId="11" borderId="0" xfId="0" applyFont="1" applyFill="1" applyAlignment="1" applyProtection="1">
      <alignment wrapText="1"/>
      <protection hidden="1"/>
    </xf>
    <xf numFmtId="0" fontId="26" fillId="8" borderId="0" xfId="52" applyFont="1" applyFill="1" applyBorder="1" applyAlignment="1" applyProtection="1">
      <alignment horizontal="left"/>
      <protection hidden="1"/>
    </xf>
    <xf numFmtId="0" fontId="12" fillId="8" borderId="0" xfId="0" applyFont="1" applyFill="1" applyAlignment="1" applyProtection="1">
      <alignment/>
      <protection hidden="1"/>
    </xf>
    <xf numFmtId="0" fontId="0" fillId="0" borderId="0" xfId="0" applyAlignment="1">
      <alignment/>
    </xf>
    <xf numFmtId="0" fontId="12" fillId="11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2" fillId="0" borderId="66" xfId="0" applyFont="1" applyBorder="1" applyAlignment="1" applyProtection="1">
      <alignment wrapText="1"/>
      <protection hidden="1"/>
    </xf>
    <xf numFmtId="0" fontId="12" fillId="0" borderId="0" xfId="0" applyFont="1" applyFill="1" applyAlignment="1" applyProtection="1">
      <alignment horizontal="center" wrapText="1"/>
      <protection hidden="1"/>
    </xf>
    <xf numFmtId="49" fontId="0" fillId="24" borderId="31" xfId="0" applyNumberFormat="1" applyFont="1" applyFill="1" applyBorder="1" applyAlignment="1" applyProtection="1">
      <alignment horizontal="left" wrapText="1"/>
      <protection hidden="1"/>
    </xf>
    <xf numFmtId="49" fontId="0" fillId="24" borderId="67" xfId="0" applyNumberFormat="1" applyFont="1" applyFill="1" applyBorder="1" applyAlignment="1" applyProtection="1">
      <alignment horizontal="left" wrapText="1"/>
      <protection hidden="1"/>
    </xf>
    <xf numFmtId="49" fontId="0" fillId="24" borderId="34" xfId="0" applyNumberFormat="1" applyFont="1" applyFill="1" applyBorder="1" applyAlignment="1" applyProtection="1">
      <alignment horizontal="left" wrapText="1"/>
      <protection hidden="1"/>
    </xf>
    <xf numFmtId="0" fontId="11" fillId="0" borderId="72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Dobro" xfId="43"/>
    <cellStyle name="Entrada" xfId="44"/>
    <cellStyle name="Hyperlink" xfId="45"/>
    <cellStyle name="Incorrecte" xfId="46"/>
    <cellStyle name="Neutral" xfId="47"/>
    <cellStyle name="Normal_ANNEX 2 24.1" xfId="48"/>
    <cellStyle name="Nota" xfId="49"/>
    <cellStyle name="Followed Hyperlink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52</xdr:row>
      <xdr:rowOff>38100</xdr:rowOff>
    </xdr:from>
    <xdr:ext cx="352425" cy="114300"/>
    <xdr:sp>
      <xdr:nvSpPr>
        <xdr:cNvPr id="1" name="Text Box 1"/>
        <xdr:cNvSpPr txBox="1">
          <a:spLocks noChangeArrowheads="1"/>
        </xdr:cNvSpPr>
      </xdr:nvSpPr>
      <xdr:spPr>
        <a:xfrm>
          <a:off x="66675" y="12096750"/>
          <a:ext cx="3524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53</xdr:row>
      <xdr:rowOff>38100</xdr:rowOff>
    </xdr:from>
    <xdr:ext cx="352425" cy="114300"/>
    <xdr:sp>
      <xdr:nvSpPr>
        <xdr:cNvPr id="2" name="Text Box 2"/>
        <xdr:cNvSpPr txBox="1">
          <a:spLocks noChangeArrowheads="1"/>
        </xdr:cNvSpPr>
      </xdr:nvSpPr>
      <xdr:spPr>
        <a:xfrm>
          <a:off x="66675" y="12287250"/>
          <a:ext cx="352425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54</xdr:row>
      <xdr:rowOff>38100</xdr:rowOff>
    </xdr:from>
    <xdr:ext cx="352425" cy="114300"/>
    <xdr:sp>
      <xdr:nvSpPr>
        <xdr:cNvPr id="3" name="Text Box 3"/>
        <xdr:cNvSpPr txBox="1">
          <a:spLocks noChangeArrowheads="1"/>
        </xdr:cNvSpPr>
      </xdr:nvSpPr>
      <xdr:spPr>
        <a:xfrm>
          <a:off x="66675" y="12477750"/>
          <a:ext cx="352425" cy="114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57</xdr:row>
      <xdr:rowOff>38100</xdr:rowOff>
    </xdr:from>
    <xdr:ext cx="352425" cy="114300"/>
    <xdr:sp>
      <xdr:nvSpPr>
        <xdr:cNvPr id="4" name="Text Box 4"/>
        <xdr:cNvSpPr txBox="1">
          <a:spLocks noChangeArrowheads="1"/>
        </xdr:cNvSpPr>
      </xdr:nvSpPr>
      <xdr:spPr>
        <a:xfrm>
          <a:off x="66675" y="13049250"/>
          <a:ext cx="352425" cy="114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55</xdr:row>
      <xdr:rowOff>38100</xdr:rowOff>
    </xdr:from>
    <xdr:ext cx="352425" cy="114300"/>
    <xdr:sp>
      <xdr:nvSpPr>
        <xdr:cNvPr id="5" name="Text Box 5"/>
        <xdr:cNvSpPr txBox="1">
          <a:spLocks noChangeArrowheads="1"/>
        </xdr:cNvSpPr>
      </xdr:nvSpPr>
      <xdr:spPr>
        <a:xfrm>
          <a:off x="66675" y="12668250"/>
          <a:ext cx="352425" cy="114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56</xdr:row>
      <xdr:rowOff>38100</xdr:rowOff>
    </xdr:from>
    <xdr:ext cx="352425" cy="114300"/>
    <xdr:sp>
      <xdr:nvSpPr>
        <xdr:cNvPr id="6" name="Text Box 10"/>
        <xdr:cNvSpPr txBox="1">
          <a:spLocks noChangeArrowheads="1"/>
        </xdr:cNvSpPr>
      </xdr:nvSpPr>
      <xdr:spPr>
        <a:xfrm>
          <a:off x="66675" y="12858750"/>
          <a:ext cx="3524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4:M134"/>
  <sheetViews>
    <sheetView tabSelected="1" zoomScaleSheetLayoutView="100" zoomScalePageLayoutView="0" workbookViewId="0" topLeftCell="A1">
      <selection activeCell="B49" sqref="B49"/>
    </sheetView>
  </sheetViews>
  <sheetFormatPr defaultColWidth="9.00390625" defaultRowHeight="15"/>
  <cols>
    <col min="1" max="1" width="41.57421875" style="4" customWidth="1"/>
    <col min="2" max="2" width="13.28125" style="4" customWidth="1"/>
    <col min="3" max="3" width="18.28125" style="4" customWidth="1"/>
    <col min="4" max="4" width="14.140625" style="4" customWidth="1"/>
    <col min="5" max="5" width="24.28125" style="4" customWidth="1"/>
    <col min="6" max="7" width="16.140625" style="4" hidden="1" customWidth="1"/>
    <col min="8" max="17" width="9.00390625" style="4" hidden="1" customWidth="1"/>
    <col min="18" max="40" width="0" style="4" hidden="1" customWidth="1"/>
    <col min="41" max="16384" width="9.00390625" style="4" customWidth="1"/>
  </cols>
  <sheetData>
    <row r="4" ht="14.25">
      <c r="B4"/>
    </row>
    <row r="5" ht="14.25">
      <c r="A5" s="37"/>
    </row>
    <row r="6" ht="10.5" customHeight="1"/>
    <row r="7" spans="1:7" ht="59.25" customHeight="1">
      <c r="A7" s="307" t="s">
        <v>164</v>
      </c>
      <c r="B7" s="308"/>
      <c r="C7" s="308"/>
      <c r="D7" s="308"/>
      <c r="E7" s="308"/>
      <c r="F7" s="201"/>
      <c r="G7" s="201"/>
    </row>
    <row r="8" spans="1:7" ht="14.25">
      <c r="A8" s="38"/>
      <c r="B8" s="38"/>
      <c r="C8" s="38"/>
      <c r="D8" s="38"/>
      <c r="E8" s="38"/>
      <c r="F8" s="38"/>
      <c r="G8" s="38"/>
    </row>
    <row r="9" spans="1:9" ht="54" customHeight="1">
      <c r="A9" s="261" t="s">
        <v>25</v>
      </c>
      <c r="B9" s="315"/>
      <c r="C9" s="316"/>
      <c r="D9" s="316"/>
      <c r="E9" s="317"/>
      <c r="F9" s="41"/>
      <c r="G9" s="41"/>
      <c r="H9" s="39"/>
      <c r="I9" s="39"/>
    </row>
    <row r="10" spans="1:9" ht="15">
      <c r="A10" s="261" t="s">
        <v>96</v>
      </c>
      <c r="B10" s="315"/>
      <c r="C10" s="318"/>
      <c r="D10" s="318"/>
      <c r="E10" s="319"/>
      <c r="F10" s="41"/>
      <c r="G10" s="41"/>
      <c r="H10" s="39"/>
      <c r="I10" s="39"/>
    </row>
    <row r="11" spans="1:9" ht="31.5" customHeight="1">
      <c r="A11" s="40"/>
      <c r="B11" s="202"/>
      <c r="C11" s="202"/>
      <c r="D11" s="202"/>
      <c r="E11" s="202"/>
      <c r="F11" s="202"/>
      <c r="G11" s="202"/>
      <c r="H11" s="39"/>
      <c r="I11" s="39"/>
    </row>
    <row r="12" spans="1:7" ht="15.75">
      <c r="A12" s="311" t="s">
        <v>282</v>
      </c>
      <c r="B12" s="312"/>
      <c r="C12" s="201"/>
      <c r="D12" s="38"/>
      <c r="E12" s="38"/>
      <c r="F12" s="38"/>
      <c r="G12" s="38"/>
    </row>
    <row r="13" spans="1:7" ht="15.75">
      <c r="A13" s="203"/>
      <c r="B13" s="38"/>
      <c r="C13" s="38"/>
      <c r="D13" s="38"/>
      <c r="E13" s="38"/>
      <c r="F13" s="38"/>
      <c r="G13" s="38"/>
    </row>
    <row r="14" spans="1:7" ht="15">
      <c r="A14" s="204" t="s">
        <v>100</v>
      </c>
      <c r="B14" s="165"/>
      <c r="C14" s="165"/>
      <c r="D14" s="38"/>
      <c r="E14" s="38"/>
      <c r="F14" s="38"/>
      <c r="G14" s="38"/>
    </row>
    <row r="15" spans="1:7" ht="14.25">
      <c r="A15" s="7" t="s">
        <v>108</v>
      </c>
      <c r="B15" s="165"/>
      <c r="C15" s="165"/>
      <c r="D15" s="38"/>
      <c r="E15" s="38"/>
      <c r="F15" s="38"/>
      <c r="G15" s="38"/>
    </row>
    <row r="16" spans="1:7" ht="14.25">
      <c r="A16" s="7" t="s">
        <v>97</v>
      </c>
      <c r="B16" s="165"/>
      <c r="C16" s="165"/>
      <c r="D16" s="38"/>
      <c r="E16" s="38"/>
      <c r="F16" s="38"/>
      <c r="G16" s="38"/>
    </row>
    <row r="17" spans="1:7" ht="14.25" customHeight="1">
      <c r="A17" s="204" t="s">
        <v>99</v>
      </c>
      <c r="B17" s="165"/>
      <c r="C17" s="165"/>
      <c r="D17" s="38"/>
      <c r="E17" s="38"/>
      <c r="F17" s="38"/>
      <c r="G17" s="38"/>
    </row>
    <row r="18" spans="1:7" ht="14.25" customHeight="1">
      <c r="A18" s="204" t="s">
        <v>101</v>
      </c>
      <c r="B18" s="165"/>
      <c r="C18" s="165"/>
      <c r="D18" s="38"/>
      <c r="E18" s="38"/>
      <c r="F18" s="38"/>
      <c r="G18" s="38"/>
    </row>
    <row r="19" spans="1:7" ht="14.25" customHeight="1">
      <c r="A19" s="7" t="s">
        <v>273</v>
      </c>
      <c r="B19" s="165"/>
      <c r="C19" s="165"/>
      <c r="D19" s="38"/>
      <c r="E19" s="38"/>
      <c r="F19" s="38"/>
      <c r="G19" s="38"/>
    </row>
    <row r="20" spans="1:7" ht="14.25" customHeight="1">
      <c r="A20" s="7" t="s">
        <v>212</v>
      </c>
      <c r="B20" s="165"/>
      <c r="C20" s="165"/>
      <c r="D20" s="38"/>
      <c r="E20" s="38"/>
      <c r="F20" s="38"/>
      <c r="G20" s="38"/>
    </row>
    <row r="21" spans="1:7" ht="14.25" customHeight="1">
      <c r="A21" s="7" t="s">
        <v>272</v>
      </c>
      <c r="B21" s="165"/>
      <c r="C21" s="165"/>
      <c r="D21" s="38"/>
      <c r="E21" s="38"/>
      <c r="F21" s="38"/>
      <c r="G21" s="38"/>
    </row>
    <row r="22" spans="1:7" ht="14.25" customHeight="1">
      <c r="A22" s="204" t="s">
        <v>98</v>
      </c>
      <c r="B22" s="165"/>
      <c r="C22" s="165"/>
      <c r="D22" s="38"/>
      <c r="E22" s="38"/>
      <c r="F22" s="38"/>
      <c r="G22" s="38"/>
    </row>
    <row r="23" spans="1:7" ht="24" customHeight="1">
      <c r="A23" s="204"/>
      <c r="B23" s="165"/>
      <c r="C23" s="165"/>
      <c r="D23" s="38"/>
      <c r="E23" s="38"/>
      <c r="F23" s="38"/>
      <c r="G23" s="38"/>
    </row>
    <row r="24" spans="1:7" ht="32.25" customHeight="1">
      <c r="A24" s="313" t="s">
        <v>213</v>
      </c>
      <c r="B24" s="314"/>
      <c r="C24" s="205"/>
      <c r="D24" s="38"/>
      <c r="E24" s="38"/>
      <c r="F24" s="38"/>
      <c r="G24" s="38"/>
    </row>
    <row r="25" spans="1:7" s="1" customFormat="1" ht="15">
      <c r="A25" s="206"/>
      <c r="B25" s="207"/>
      <c r="C25" s="207"/>
      <c r="D25" s="208"/>
      <c r="E25" s="208"/>
      <c r="F25" s="208"/>
      <c r="G25" s="208"/>
    </row>
    <row r="26" spans="1:13" ht="14.25" customHeight="1">
      <c r="A26" s="320" t="s">
        <v>165</v>
      </c>
      <c r="B26" s="304"/>
      <c r="C26" s="304"/>
      <c r="D26" s="304"/>
      <c r="E26" s="304"/>
      <c r="F26" s="209"/>
      <c r="G26" s="209"/>
      <c r="H26" s="209" t="s">
        <v>94</v>
      </c>
      <c r="I26" s="209"/>
      <c r="J26" s="209"/>
      <c r="K26" s="209"/>
      <c r="L26" s="209"/>
      <c r="M26" s="209"/>
    </row>
    <row r="27" spans="1:7" ht="87.75">
      <c r="A27" s="231" t="s">
        <v>102</v>
      </c>
      <c r="B27" s="231" t="s">
        <v>214</v>
      </c>
      <c r="C27" s="232" t="s">
        <v>166</v>
      </c>
      <c r="D27" s="232" t="s">
        <v>167</v>
      </c>
      <c r="E27" s="232" t="s">
        <v>168</v>
      </c>
      <c r="F27" s="210"/>
      <c r="G27" s="210"/>
    </row>
    <row r="28" spans="1:13" ht="15">
      <c r="A28" s="12" t="s">
        <v>285</v>
      </c>
      <c r="B28" s="12" t="s">
        <v>286</v>
      </c>
      <c r="C28" s="12"/>
      <c r="D28" s="211" t="e">
        <f>'3. SPLOŠNI DEL_ OPĆI DIO'!D295</f>
        <v>#DIV/0!</v>
      </c>
      <c r="E28" s="12"/>
      <c r="F28" s="202"/>
      <c r="G28" s="202"/>
      <c r="H28" s="145" t="s">
        <v>63</v>
      </c>
      <c r="I28" s="4">
        <v>1</v>
      </c>
      <c r="K28" s="4">
        <f>SUMIF(E28:E47,"€",I28:I47)</f>
        <v>0</v>
      </c>
      <c r="L28" s="4">
        <f>SUMIF(E28:E47,"HRK",I28:I47)</f>
        <v>0</v>
      </c>
      <c r="M28" s="4">
        <f>K28+L28</f>
        <v>0</v>
      </c>
    </row>
    <row r="29" spans="1:12" ht="14.25">
      <c r="A29" s="12" t="s">
        <v>287</v>
      </c>
      <c r="B29" s="12" t="s">
        <v>288</v>
      </c>
      <c r="C29" s="12"/>
      <c r="D29" s="211" t="e">
        <f>'3. SPLOŠNI DEL_ OPĆI DIO'!D296</f>
        <v>#DIV/0!</v>
      </c>
      <c r="E29" s="12"/>
      <c r="F29" s="202"/>
      <c r="G29" s="202"/>
      <c r="I29" s="4">
        <v>1</v>
      </c>
      <c r="K29" s="4">
        <f aca="true" t="shared" si="0" ref="K29:K38">SUMIF(D29:D48,"€",H29:H48)</f>
        <v>0</v>
      </c>
      <c r="L29" s="4">
        <f aca="true" t="shared" si="1" ref="L29:L38">SUMIF(D29:D48,"HRK",H29:H48)</f>
        <v>0</v>
      </c>
    </row>
    <row r="30" spans="1:12" ht="14.25">
      <c r="A30" s="12" t="s">
        <v>289</v>
      </c>
      <c r="B30" s="12" t="s">
        <v>290</v>
      </c>
      <c r="C30" s="12"/>
      <c r="D30" s="211" t="e">
        <f>'3. SPLOŠNI DEL_ OPĆI DIO'!D297</f>
        <v>#DIV/0!</v>
      </c>
      <c r="E30" s="12"/>
      <c r="F30" s="202"/>
      <c r="G30" s="202"/>
      <c r="H30" s="1"/>
      <c r="I30" s="4">
        <v>1</v>
      </c>
      <c r="K30" s="4">
        <f t="shared" si="0"/>
        <v>0</v>
      </c>
      <c r="L30" s="4">
        <f t="shared" si="1"/>
        <v>0</v>
      </c>
    </row>
    <row r="31" spans="1:12" ht="14.25">
      <c r="A31" s="12" t="s">
        <v>291</v>
      </c>
      <c r="B31" s="12" t="s">
        <v>292</v>
      </c>
      <c r="C31" s="12"/>
      <c r="D31" s="211" t="e">
        <f>'3. SPLOŠNI DEL_ OPĆI DIO'!D298</f>
        <v>#DIV/0!</v>
      </c>
      <c r="E31" s="12"/>
      <c r="F31" s="202"/>
      <c r="G31" s="202"/>
      <c r="I31" s="4">
        <v>1</v>
      </c>
      <c r="K31" s="4">
        <f t="shared" si="0"/>
        <v>0</v>
      </c>
      <c r="L31" s="4">
        <f t="shared" si="1"/>
        <v>0</v>
      </c>
    </row>
    <row r="32" spans="1:12" ht="14.25">
      <c r="A32" s="12" t="s">
        <v>293</v>
      </c>
      <c r="B32" s="12" t="s">
        <v>294</v>
      </c>
      <c r="C32" s="12"/>
      <c r="D32" s="211" t="e">
        <f>'3. SPLOŠNI DEL_ OPĆI DIO'!D299</f>
        <v>#DIV/0!</v>
      </c>
      <c r="E32" s="12"/>
      <c r="F32" s="202"/>
      <c r="G32" s="202"/>
      <c r="I32" s="4">
        <v>1</v>
      </c>
      <c r="K32" s="4">
        <f t="shared" si="0"/>
        <v>0</v>
      </c>
      <c r="L32" s="4">
        <f t="shared" si="1"/>
        <v>0</v>
      </c>
    </row>
    <row r="33" spans="1:12" ht="14.25">
      <c r="A33" s="12" t="s">
        <v>295</v>
      </c>
      <c r="B33" s="12" t="s">
        <v>296</v>
      </c>
      <c r="C33" s="12"/>
      <c r="D33" s="211" t="e">
        <f>'3. SPLOŠNI DEL_ OPĆI DIO'!D300</f>
        <v>#DIV/0!</v>
      </c>
      <c r="E33" s="12"/>
      <c r="F33" s="202"/>
      <c r="G33" s="202"/>
      <c r="I33" s="4">
        <v>1</v>
      </c>
      <c r="K33" s="4">
        <f t="shared" si="0"/>
        <v>0</v>
      </c>
      <c r="L33" s="4">
        <f t="shared" si="1"/>
        <v>0</v>
      </c>
    </row>
    <row r="34" spans="1:12" ht="14.25">
      <c r="A34" s="289" t="s">
        <v>297</v>
      </c>
      <c r="B34" s="12" t="s">
        <v>298</v>
      </c>
      <c r="C34" s="12"/>
      <c r="D34" s="211" t="e">
        <f>'3. SPLOŠNI DEL_ OPĆI DIO'!D301</f>
        <v>#DIV/0!</v>
      </c>
      <c r="E34" s="12"/>
      <c r="F34" s="202"/>
      <c r="G34" s="202"/>
      <c r="I34" s="4">
        <v>1</v>
      </c>
      <c r="K34" s="4">
        <f t="shared" si="0"/>
        <v>0</v>
      </c>
      <c r="L34" s="4">
        <f t="shared" si="1"/>
        <v>0</v>
      </c>
    </row>
    <row r="35" spans="1:12" ht="14.25">
      <c r="A35" s="289" t="s">
        <v>299</v>
      </c>
      <c r="B35" s="12" t="s">
        <v>300</v>
      </c>
      <c r="C35" s="12"/>
      <c r="D35" s="211" t="e">
        <f>'3. SPLOŠNI DEL_ OPĆI DIO'!D302</f>
        <v>#DIV/0!</v>
      </c>
      <c r="E35" s="12"/>
      <c r="F35" s="202"/>
      <c r="G35" s="202"/>
      <c r="I35" s="4">
        <v>1</v>
      </c>
      <c r="K35" s="4">
        <f t="shared" si="0"/>
        <v>0</v>
      </c>
      <c r="L35" s="4">
        <f t="shared" si="1"/>
        <v>0</v>
      </c>
    </row>
    <row r="36" spans="1:12" ht="14.25">
      <c r="A36" s="289" t="s">
        <v>301</v>
      </c>
      <c r="B36" s="12" t="s">
        <v>302</v>
      </c>
      <c r="C36" s="12"/>
      <c r="D36" s="211" t="e">
        <f>'3. SPLOŠNI DEL_ OPĆI DIO'!D303</f>
        <v>#DIV/0!</v>
      </c>
      <c r="E36" s="12"/>
      <c r="F36" s="202"/>
      <c r="G36" s="202"/>
      <c r="I36" s="4">
        <v>1</v>
      </c>
      <c r="K36" s="4">
        <f t="shared" si="0"/>
        <v>0</v>
      </c>
      <c r="L36" s="4">
        <f t="shared" si="1"/>
        <v>0</v>
      </c>
    </row>
    <row r="37" spans="1:12" ht="14.25">
      <c r="A37" s="289" t="s">
        <v>303</v>
      </c>
      <c r="B37" s="12" t="s">
        <v>304</v>
      </c>
      <c r="C37" s="12"/>
      <c r="D37" s="211" t="e">
        <f>'3. SPLOŠNI DEL_ OPĆI DIO'!D304</f>
        <v>#DIV/0!</v>
      </c>
      <c r="E37" s="12"/>
      <c r="F37" s="202"/>
      <c r="G37" s="202"/>
      <c r="I37" s="4">
        <v>1</v>
      </c>
      <c r="K37" s="4">
        <f t="shared" si="0"/>
        <v>0</v>
      </c>
      <c r="L37" s="4">
        <f t="shared" si="1"/>
        <v>0</v>
      </c>
    </row>
    <row r="38" spans="1:12" ht="14.25">
      <c r="A38" s="289" t="s">
        <v>305</v>
      </c>
      <c r="B38" s="12" t="s">
        <v>306</v>
      </c>
      <c r="C38" s="12"/>
      <c r="D38" s="211" t="e">
        <f>'3. SPLOŠNI DEL_ OPĆI DIO'!D305</f>
        <v>#DIV/0!</v>
      </c>
      <c r="E38" s="12"/>
      <c r="F38" s="202"/>
      <c r="G38" s="202"/>
      <c r="I38" s="4">
        <v>1</v>
      </c>
      <c r="K38" s="4">
        <f t="shared" si="0"/>
        <v>0</v>
      </c>
      <c r="L38" s="4">
        <f t="shared" si="1"/>
        <v>0</v>
      </c>
    </row>
    <row r="39" spans="1:7" ht="14.25">
      <c r="A39" s="289" t="s">
        <v>307</v>
      </c>
      <c r="B39" s="12" t="s">
        <v>308</v>
      </c>
      <c r="C39" s="12"/>
      <c r="D39" s="211" t="e">
        <f>'3. SPLOŠNI DEL_ OPĆI DIO'!D306</f>
        <v>#DIV/0!</v>
      </c>
      <c r="E39" s="12"/>
      <c r="F39" s="202"/>
      <c r="G39" s="202"/>
    </row>
    <row r="40" spans="1:7" ht="14.25">
      <c r="A40" s="289" t="s">
        <v>309</v>
      </c>
      <c r="B40" s="12" t="s">
        <v>310</v>
      </c>
      <c r="C40" s="12"/>
      <c r="D40" s="211" t="e">
        <f>'3. SPLOŠNI DEL_ OPĆI DIO'!D307</f>
        <v>#DIV/0!</v>
      </c>
      <c r="E40" s="12"/>
      <c r="F40" s="202"/>
      <c r="G40" s="202"/>
    </row>
    <row r="41" spans="1:7" ht="14.25">
      <c r="A41" s="289" t="s">
        <v>311</v>
      </c>
      <c r="B41" s="12" t="s">
        <v>312</v>
      </c>
      <c r="C41" s="12"/>
      <c r="D41" s="211" t="e">
        <f>'3. SPLOŠNI DEL_ OPĆI DIO'!D308</f>
        <v>#DIV/0!</v>
      </c>
      <c r="E41" s="12"/>
      <c r="F41" s="202"/>
      <c r="G41" s="202"/>
    </row>
    <row r="42" spans="1:7" ht="14.25">
      <c r="A42" s="289" t="s">
        <v>313</v>
      </c>
      <c r="B42" s="12" t="s">
        <v>314</v>
      </c>
      <c r="C42" s="12"/>
      <c r="D42" s="211" t="e">
        <f>'3. SPLOŠNI DEL_ OPĆI DIO'!D309</f>
        <v>#DIV/0!</v>
      </c>
      <c r="E42" s="12"/>
      <c r="F42" s="202"/>
      <c r="G42" s="202"/>
    </row>
    <row r="43" spans="1:7" ht="14.25">
      <c r="A43" s="289" t="s">
        <v>315</v>
      </c>
      <c r="B43" s="12" t="s">
        <v>316</v>
      </c>
      <c r="C43" s="12"/>
      <c r="D43" s="211" t="e">
        <f>'3. SPLOŠNI DEL_ OPĆI DIO'!D310</f>
        <v>#DIV/0!</v>
      </c>
      <c r="E43" s="12"/>
      <c r="F43" s="202"/>
      <c r="G43" s="202"/>
    </row>
    <row r="44" spans="1:7" ht="14.25">
      <c r="A44" s="289" t="s">
        <v>317</v>
      </c>
      <c r="B44" s="12" t="s">
        <v>318</v>
      </c>
      <c r="C44" s="12"/>
      <c r="D44" s="211" t="e">
        <f>'3. SPLOŠNI DEL_ OPĆI DIO'!D311</f>
        <v>#DIV/0!</v>
      </c>
      <c r="E44" s="12"/>
      <c r="F44" s="202"/>
      <c r="G44" s="202"/>
    </row>
    <row r="45" spans="1:7" ht="14.25">
      <c r="A45" s="289" t="s">
        <v>319</v>
      </c>
      <c r="B45" s="12" t="s">
        <v>320</v>
      </c>
      <c r="C45" s="12"/>
      <c r="D45" s="211" t="e">
        <f>'3. SPLOŠNI DEL_ OPĆI DIO'!D312</f>
        <v>#DIV/0!</v>
      </c>
      <c r="E45" s="12"/>
      <c r="F45" s="202"/>
      <c r="G45" s="202"/>
    </row>
    <row r="46" spans="1:7" ht="14.25">
      <c r="A46" s="289" t="s">
        <v>321</v>
      </c>
      <c r="B46" s="12" t="s">
        <v>322</v>
      </c>
      <c r="C46" s="12"/>
      <c r="D46" s="211" t="e">
        <f>'3. SPLOŠNI DEL_ OPĆI DIO'!D313</f>
        <v>#DIV/0!</v>
      </c>
      <c r="E46" s="12"/>
      <c r="F46" s="202"/>
      <c r="G46" s="202"/>
    </row>
    <row r="47" spans="1:12" ht="14.25">
      <c r="A47" s="289" t="s">
        <v>323</v>
      </c>
      <c r="B47" s="12" t="s">
        <v>324</v>
      </c>
      <c r="C47" s="12"/>
      <c r="D47" s="211" t="e">
        <f>'3. SPLOŠNI DEL_ OPĆI DIO'!D314</f>
        <v>#DIV/0!</v>
      </c>
      <c r="E47" s="12"/>
      <c r="F47" s="194" t="str">
        <f>IF(M28=12,"all currencies","miss currencies")</f>
        <v>miss currencies</v>
      </c>
      <c r="G47" s="202"/>
      <c r="I47" s="4">
        <v>1</v>
      </c>
      <c r="K47" s="4">
        <f>SUMIF(D47:D58,"€",H47:H58)</f>
        <v>0</v>
      </c>
      <c r="L47" s="4">
        <f>SUMIF(D47:D58,"HRK",H47:H58)</f>
        <v>0</v>
      </c>
    </row>
    <row r="48" spans="1:7" ht="14.25">
      <c r="A48" s="212"/>
      <c r="B48" s="38"/>
      <c r="C48" s="38"/>
      <c r="D48" s="38"/>
      <c r="E48" s="38"/>
      <c r="F48" s="38"/>
      <c r="G48" s="38"/>
    </row>
    <row r="49" spans="1:7" ht="15">
      <c r="A49" s="213" t="s">
        <v>103</v>
      </c>
      <c r="B49" s="214">
        <v>7.25</v>
      </c>
      <c r="C49" s="215"/>
      <c r="D49" s="38"/>
      <c r="E49" s="38"/>
      <c r="F49" s="38"/>
      <c r="G49" s="38"/>
    </row>
    <row r="50" spans="1:7" ht="14.25">
      <c r="A50" s="38"/>
      <c r="B50" s="38"/>
      <c r="C50" s="38"/>
      <c r="D50" s="208"/>
      <c r="E50" s="38"/>
      <c r="F50" s="38"/>
      <c r="G50" s="38"/>
    </row>
    <row r="51" spans="1:7" ht="14.25">
      <c r="A51" s="38"/>
      <c r="B51" s="38"/>
      <c r="C51" s="38"/>
      <c r="D51" s="38"/>
      <c r="E51" s="38"/>
      <c r="F51" s="38"/>
      <c r="G51" s="38"/>
    </row>
    <row r="52" spans="1:7" ht="14.25">
      <c r="A52" s="38" t="s">
        <v>271</v>
      </c>
      <c r="B52" s="38"/>
      <c r="C52" s="38"/>
      <c r="D52" s="38"/>
      <c r="E52" s="38"/>
      <c r="F52" s="38"/>
      <c r="G52" s="38"/>
    </row>
    <row r="53" spans="1:7" ht="15">
      <c r="A53" s="38" t="s">
        <v>215</v>
      </c>
      <c r="B53" s="38"/>
      <c r="C53" s="38"/>
      <c r="D53" s="38"/>
      <c r="E53" s="38"/>
      <c r="F53" s="38"/>
      <c r="G53" s="38"/>
    </row>
    <row r="54" spans="1:7" ht="15">
      <c r="A54" s="38" t="s">
        <v>104</v>
      </c>
      <c r="B54" s="38"/>
      <c r="C54" s="38"/>
      <c r="D54" s="38"/>
      <c r="E54" s="38"/>
      <c r="F54" s="38"/>
      <c r="G54" s="38"/>
    </row>
    <row r="55" spans="1:7" ht="15">
      <c r="A55" s="38" t="s">
        <v>105</v>
      </c>
      <c r="B55" s="38"/>
      <c r="C55" s="38"/>
      <c r="D55" s="38"/>
      <c r="E55" s="38"/>
      <c r="F55" s="38"/>
      <c r="G55" s="38"/>
    </row>
    <row r="56" spans="1:7" ht="15">
      <c r="A56" s="38" t="s">
        <v>283</v>
      </c>
      <c r="B56" s="38"/>
      <c r="C56" s="38"/>
      <c r="D56" s="38"/>
      <c r="E56" s="38"/>
      <c r="F56" s="38"/>
      <c r="G56" s="38"/>
    </row>
    <row r="57" spans="1:7" ht="15">
      <c r="A57" s="38" t="s">
        <v>106</v>
      </c>
      <c r="B57" s="38"/>
      <c r="C57" s="38"/>
      <c r="D57" s="38"/>
      <c r="E57" s="38"/>
      <c r="F57" s="38"/>
      <c r="G57" s="38"/>
    </row>
    <row r="58" spans="1:7" ht="15">
      <c r="A58" s="38" t="s">
        <v>107</v>
      </c>
      <c r="B58" s="38"/>
      <c r="C58" s="38"/>
      <c r="D58" s="38"/>
      <c r="E58" s="38"/>
      <c r="F58" s="38"/>
      <c r="G58" s="38"/>
    </row>
    <row r="59" spans="1:7" ht="40.5" customHeight="1">
      <c r="A59" s="309" t="s">
        <v>59</v>
      </c>
      <c r="B59" s="310"/>
      <c r="C59" s="310"/>
      <c r="D59" s="310"/>
      <c r="E59" s="310"/>
      <c r="F59" s="44"/>
      <c r="G59" s="44"/>
    </row>
    <row r="121" ht="14.25" hidden="1"/>
    <row r="122" ht="14.25" hidden="1"/>
    <row r="123" ht="14.25" hidden="1"/>
    <row r="124" ht="14.25" hidden="1"/>
    <row r="125" ht="14.25" hidden="1"/>
    <row r="126" ht="14.25" hidden="1"/>
    <row r="127" ht="15" hidden="1">
      <c r="A127" s="138" t="s">
        <v>76</v>
      </c>
    </row>
    <row r="128" ht="14.25" hidden="1"/>
    <row r="129" ht="14.25" hidden="1">
      <c r="A129" s="234" t="s">
        <v>169</v>
      </c>
    </row>
    <row r="130" ht="14.25" hidden="1">
      <c r="A130" s="233" t="s">
        <v>170</v>
      </c>
    </row>
    <row r="131" ht="14.25" hidden="1">
      <c r="A131" s="233" t="s">
        <v>171</v>
      </c>
    </row>
    <row r="132" ht="14.25" hidden="1"/>
    <row r="133" ht="14.25" hidden="1">
      <c r="A133" s="216" t="s">
        <v>63</v>
      </c>
    </row>
    <row r="134" ht="14.25" hidden="1">
      <c r="A134" s="216" t="s">
        <v>77</v>
      </c>
    </row>
    <row r="135" ht="14.25" hidden="1"/>
    <row r="136" ht="14.25" hidden="1"/>
  </sheetData>
  <sheetProtection password="8499" sheet="1"/>
  <mergeCells count="7">
    <mergeCell ref="A7:E7"/>
    <mergeCell ref="A59:E59"/>
    <mergeCell ref="A12:B12"/>
    <mergeCell ref="A24:B24"/>
    <mergeCell ref="B9:E9"/>
    <mergeCell ref="B10:E10"/>
    <mergeCell ref="A26:E26"/>
  </mergeCells>
  <dataValidations count="2">
    <dataValidation type="list" allowBlank="1" showInputMessage="1" showErrorMessage="1" sqref="C28:C47">
      <formula1>$A$129:$A$131</formula1>
    </dataValidation>
    <dataValidation type="list" allowBlank="1" showInputMessage="1" showErrorMessage="1" sqref="G28:G48 F48 F28:F46 E28:E48">
      <formula1>$A$133:$A$134</formula1>
    </dataValidation>
  </dataValidations>
  <printOptions/>
  <pageMargins left="0.5118110236220472" right="0.5118110236220472" top="0.61" bottom="0.7480314960629921" header="0.31496062992125984" footer="0.31496062992125984"/>
  <pageSetup horizontalDpi="600" verticalDpi="600" orientation="portrait" paperSize="9" scale="64" r:id="rId4"/>
  <headerFooter alignWithMargins="0">
    <oddFooter>&amp;LSI-HR 2007-2013&amp;C&amp;P</oddFooter>
  </headerFooter>
  <drawing r:id="rId3"/>
  <legacyDrawing r:id="rId2"/>
  <oleObjects>
    <oleObject progId="Word.Picture.8" shapeId="7201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V470"/>
  <sheetViews>
    <sheetView zoomScale="80" zoomScaleNormal="80" zoomScaleSheetLayoutView="50" zoomScalePageLayoutView="0" workbookViewId="0" topLeftCell="H195">
      <selection activeCell="N209" sqref="N209"/>
    </sheetView>
  </sheetViews>
  <sheetFormatPr defaultColWidth="9.00390625" defaultRowHeight="15"/>
  <cols>
    <col min="1" max="1" width="24.421875" style="4" customWidth="1"/>
    <col min="2" max="2" width="22.140625" style="4" customWidth="1"/>
    <col min="3" max="3" width="14.7109375" style="4" customWidth="1"/>
    <col min="4" max="4" width="13.8515625" style="4" customWidth="1"/>
    <col min="5" max="5" width="14.28125" style="4" customWidth="1"/>
    <col min="6" max="6" width="14.00390625" style="4" customWidth="1"/>
    <col min="7" max="7" width="13.421875" style="4" customWidth="1"/>
    <col min="8" max="8" width="13.7109375" style="4" customWidth="1"/>
    <col min="9" max="9" width="13.28125" style="4" customWidth="1"/>
    <col min="10" max="10" width="14.28125" style="4" customWidth="1"/>
    <col min="11" max="12" width="13.57421875" style="4" customWidth="1"/>
    <col min="13" max="13" width="14.7109375" style="4" customWidth="1"/>
    <col min="14" max="14" width="13.7109375" style="4" customWidth="1"/>
    <col min="15" max="15" width="12.8515625" style="4" customWidth="1"/>
    <col min="16" max="16" width="14.00390625" style="4" customWidth="1"/>
    <col min="17" max="17" width="13.57421875" style="4" customWidth="1"/>
    <col min="18" max="18" width="13.8515625" style="4" customWidth="1"/>
    <col min="19" max="19" width="13.421875" style="4" customWidth="1"/>
    <col min="20" max="20" width="13.8515625" style="4" customWidth="1"/>
    <col min="21" max="21" width="13.421875" style="4" customWidth="1"/>
    <col min="22" max="22" width="13.57421875" style="113" customWidth="1"/>
    <col min="23" max="23" width="13.7109375" style="4" customWidth="1"/>
    <col min="24" max="24" width="13.57421875" style="4" customWidth="1"/>
    <col min="25" max="25" width="0.5625" style="114" customWidth="1"/>
    <col min="26" max="26" width="13.7109375" style="4" hidden="1" customWidth="1"/>
    <col min="27" max="27" width="13.28125" style="4" hidden="1" customWidth="1"/>
    <col min="28" max="33" width="13.7109375" style="4" hidden="1" customWidth="1"/>
    <col min="34" max="34" width="13.421875" style="4" hidden="1" customWidth="1"/>
    <col min="35" max="38" width="13.7109375" style="4" hidden="1" customWidth="1"/>
    <col min="39" max="39" width="2.00390625" style="4" hidden="1" customWidth="1"/>
    <col min="40" max="40" width="13.7109375" style="4" hidden="1" customWidth="1"/>
    <col min="41" max="43" width="9.140625" style="4" hidden="1" customWidth="1"/>
    <col min="44" max="44" width="9.00390625" style="4" hidden="1" customWidth="1"/>
    <col min="45" max="45" width="0.13671875" style="4" hidden="1" customWidth="1"/>
    <col min="46" max="49" width="9.00390625" style="4" hidden="1" customWidth="1"/>
    <col min="50" max="51" width="9.00390625" style="4" customWidth="1"/>
    <col min="52" max="16384" width="9.00390625" style="4" customWidth="1"/>
  </cols>
  <sheetData>
    <row r="1" spans="22:25" ht="14.25">
      <c r="V1" s="4"/>
      <c r="Y1" s="4"/>
    </row>
    <row r="2" spans="22:25" ht="14.25">
      <c r="V2" s="4"/>
      <c r="Y2" s="4"/>
    </row>
    <row r="3" spans="22:25" ht="14.25">
      <c r="V3" s="4"/>
      <c r="Y3" s="4"/>
    </row>
    <row r="4" spans="22:25" ht="14.25">
      <c r="V4" s="4"/>
      <c r="Y4" s="4"/>
    </row>
    <row r="5" spans="2:25" ht="14.25">
      <c r="B5" s="112"/>
      <c r="V5" s="4"/>
      <c r="Y5" s="4"/>
    </row>
    <row r="6" spans="22:25" ht="10.5" customHeight="1">
      <c r="V6" s="4"/>
      <c r="Y6" s="4"/>
    </row>
    <row r="7" spans="1:25" ht="48" customHeight="1">
      <c r="A7" s="357" t="s">
        <v>216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V7" s="4"/>
      <c r="Y7" s="4"/>
    </row>
    <row r="8" spans="1:25" ht="14.25">
      <c r="A8" s="38"/>
      <c r="B8" s="38"/>
      <c r="C8" s="38"/>
      <c r="D8" s="38"/>
      <c r="E8" s="38"/>
      <c r="V8" s="4"/>
      <c r="Y8" s="4"/>
    </row>
    <row r="9" spans="1:25" ht="48" customHeight="1">
      <c r="A9" s="262" t="s">
        <v>26</v>
      </c>
      <c r="B9" s="375">
        <f>'1. VSEBINA_SADRŽAJ'!B9</f>
        <v>0</v>
      </c>
      <c r="C9" s="375"/>
      <c r="D9" s="375"/>
      <c r="E9" s="375"/>
      <c r="F9" s="375"/>
      <c r="G9" s="39"/>
      <c r="H9" s="39"/>
      <c r="I9" s="39"/>
      <c r="J9" s="39"/>
      <c r="V9" s="4"/>
      <c r="Y9" s="4"/>
    </row>
    <row r="10" spans="1:25" ht="15">
      <c r="A10" s="261" t="s">
        <v>148</v>
      </c>
      <c r="B10" s="375">
        <f>'1. VSEBINA_SADRŽAJ'!B10</f>
        <v>0</v>
      </c>
      <c r="C10" s="375"/>
      <c r="D10" s="375"/>
      <c r="E10" s="375"/>
      <c r="F10" s="375"/>
      <c r="G10" s="39"/>
      <c r="H10" s="39"/>
      <c r="I10" s="39"/>
      <c r="J10" s="39"/>
      <c r="V10" s="4"/>
      <c r="Y10" s="4"/>
    </row>
    <row r="13" spans="1:6" ht="35.25" customHeight="1">
      <c r="A13" s="359" t="s">
        <v>274</v>
      </c>
      <c r="B13" s="310"/>
      <c r="C13" s="310"/>
      <c r="D13" s="310"/>
      <c r="E13" s="310"/>
      <c r="F13" s="310"/>
    </row>
    <row r="14" spans="1:6" ht="26.25">
      <c r="A14" s="361" t="s">
        <v>109</v>
      </c>
      <c r="B14" s="362"/>
      <c r="C14" s="363"/>
      <c r="D14" s="363"/>
      <c r="F14" s="74" t="s">
        <v>112</v>
      </c>
    </row>
    <row r="15" spans="1:4" ht="23.25" customHeight="1">
      <c r="A15" s="338" t="s">
        <v>110</v>
      </c>
      <c r="B15" s="338"/>
      <c r="C15" s="338"/>
      <c r="D15" s="338"/>
    </row>
    <row r="16" spans="20:25" ht="15">
      <c r="T16" s="113"/>
      <c r="V16" s="115"/>
      <c r="Y16" s="116"/>
    </row>
    <row r="17" spans="1:25" ht="17.25" customHeight="1">
      <c r="A17" s="360" t="s">
        <v>117</v>
      </c>
      <c r="B17" s="364" t="s">
        <v>116</v>
      </c>
      <c r="C17" s="342" t="s">
        <v>118</v>
      </c>
      <c r="D17" s="331" t="s">
        <v>6</v>
      </c>
      <c r="E17" s="344" t="s">
        <v>64</v>
      </c>
      <c r="F17" s="345"/>
      <c r="G17" s="340">
        <v>2009</v>
      </c>
      <c r="H17" s="341"/>
      <c r="I17" s="340">
        <v>2010</v>
      </c>
      <c r="J17" s="341"/>
      <c r="K17" s="340">
        <v>2011</v>
      </c>
      <c r="L17" s="341"/>
      <c r="M17" s="340">
        <v>2012</v>
      </c>
      <c r="N17" s="341"/>
      <c r="O17" s="340">
        <v>2013</v>
      </c>
      <c r="P17" s="341"/>
      <c r="Q17" s="340">
        <v>2014</v>
      </c>
      <c r="R17" s="341"/>
      <c r="S17" s="340">
        <v>2015</v>
      </c>
      <c r="T17" s="341"/>
      <c r="U17" s="373" t="s">
        <v>122</v>
      </c>
      <c r="V17" s="4"/>
      <c r="W17" s="114"/>
      <c r="Y17" s="4"/>
    </row>
    <row r="18" spans="1:35" ht="107.25" customHeight="1">
      <c r="A18" s="332"/>
      <c r="B18" s="332"/>
      <c r="C18" s="343"/>
      <c r="D18" s="332"/>
      <c r="E18" s="218" t="s">
        <v>120</v>
      </c>
      <c r="F18" s="217" t="s">
        <v>119</v>
      </c>
      <c r="G18" s="218" t="s">
        <v>120</v>
      </c>
      <c r="H18" s="217" t="s">
        <v>119</v>
      </c>
      <c r="I18" s="218" t="s">
        <v>120</v>
      </c>
      <c r="J18" s="217" t="s">
        <v>119</v>
      </c>
      <c r="K18" s="218" t="s">
        <v>120</v>
      </c>
      <c r="L18" s="217" t="s">
        <v>119</v>
      </c>
      <c r="M18" s="218" t="s">
        <v>120</v>
      </c>
      <c r="N18" s="217" t="s">
        <v>119</v>
      </c>
      <c r="O18" s="218" t="s">
        <v>120</v>
      </c>
      <c r="P18" s="217" t="s">
        <v>119</v>
      </c>
      <c r="Q18" s="218" t="s">
        <v>120</v>
      </c>
      <c r="R18" s="217" t="s">
        <v>119</v>
      </c>
      <c r="S18" s="218" t="s">
        <v>120</v>
      </c>
      <c r="T18" s="217" t="s">
        <v>119</v>
      </c>
      <c r="U18" s="374"/>
      <c r="V18" s="4"/>
      <c r="W18" s="114"/>
      <c r="X18" s="4" t="s">
        <v>200</v>
      </c>
      <c r="Y18" s="4"/>
      <c r="AB18" s="4">
        <v>2008</v>
      </c>
      <c r="AC18" s="4">
        <v>2009</v>
      </c>
      <c r="AD18" s="4">
        <v>2010</v>
      </c>
      <c r="AE18" s="4">
        <v>2011</v>
      </c>
      <c r="AF18" s="4">
        <v>2012</v>
      </c>
      <c r="AG18" s="4">
        <v>2013</v>
      </c>
      <c r="AH18" s="4">
        <v>2014</v>
      </c>
      <c r="AI18" s="4">
        <v>2015</v>
      </c>
    </row>
    <row r="19" spans="1:42" ht="15">
      <c r="A19" s="321" t="str">
        <f>'1. VSEBINA_SADRŽAJ'!B28</f>
        <v>LP - P1 - </v>
      </c>
      <c r="B19" s="258"/>
      <c r="C19" s="13"/>
      <c r="D19" s="273"/>
      <c r="E19" s="14"/>
      <c r="F19" s="117">
        <f>IF('1. VSEBINA_SADRŽAJ'!$E$28='1. VSEBINA_SADRŽAJ'!$H$28,($D19*E19),($D19*E19)/'1. VSEBINA_SADRŽAJ'!$B$49)</f>
        <v>0</v>
      </c>
      <c r="G19" s="14"/>
      <c r="H19" s="117">
        <f>IF('1. VSEBINA_SADRŽAJ'!$E$28='1. VSEBINA_SADRŽAJ'!$H$28,($D19*G19),($D19*G19)/'1. VSEBINA_SADRŽAJ'!$B$49)</f>
        <v>0</v>
      </c>
      <c r="I19" s="14"/>
      <c r="J19" s="117">
        <f>IF('1. VSEBINA_SADRŽAJ'!$E$28='1. VSEBINA_SADRŽAJ'!$H$28,($D19*I19),($D19*I19)/'1. VSEBINA_SADRŽAJ'!$B$49)</f>
        <v>0</v>
      </c>
      <c r="K19" s="14"/>
      <c r="L19" s="117">
        <f>IF('1. VSEBINA_SADRŽAJ'!$E$28='1. VSEBINA_SADRŽAJ'!$H$28,($D19*K19),($D19*K19)/'1. VSEBINA_SADRŽAJ'!$B$49)</f>
        <v>0</v>
      </c>
      <c r="M19" s="14"/>
      <c r="N19" s="117">
        <f>IF('1. VSEBINA_SADRŽAJ'!$E$28='1. VSEBINA_SADRŽAJ'!$H$28,($D19*M19),($D19*M19)/'1. VSEBINA_SADRŽAJ'!$B$49)</f>
        <v>0</v>
      </c>
      <c r="O19" s="14"/>
      <c r="P19" s="117">
        <f>IF('1. VSEBINA_SADRŽAJ'!$E$28='1. VSEBINA_SADRŽAJ'!$H$28,($D19*O19),($D19*O19)/'1. VSEBINA_SADRŽAJ'!$B$49)</f>
        <v>0</v>
      </c>
      <c r="Q19" s="14"/>
      <c r="R19" s="117">
        <f>IF('1. VSEBINA_SADRŽAJ'!$E$28='1. VSEBINA_SADRŽAJ'!$H$28,($D19*Q19),($D19*Q19)/'1. VSEBINA_SADRŽAJ'!$B$49)</f>
        <v>0</v>
      </c>
      <c r="S19" s="14"/>
      <c r="T19" s="117">
        <f>IF('1. VSEBINA_SADRŽAJ'!$E$28='1. VSEBINA_SADRŽAJ'!$H$28,($D19*S19),($D19*S19)/'1. VSEBINA_SADRŽAJ'!$B$49)</f>
        <v>0</v>
      </c>
      <c r="U19" s="294">
        <f>T19+R19+P19+N19+L19+J19+H19+F19</f>
        <v>0</v>
      </c>
      <c r="V19" s="4"/>
      <c r="X19" s="239" t="str">
        <f aca="true" t="shared" si="0" ref="X19:X79">IF(AP19=1,".","data missing")</f>
        <v>.</v>
      </c>
      <c r="AA19" s="4" t="s">
        <v>81</v>
      </c>
      <c r="AB19" s="118">
        <f>F19+F20+F21+F22+F86</f>
        <v>0</v>
      </c>
      <c r="AC19" s="118">
        <f>H19+H20+H21+H22+H86</f>
        <v>0</v>
      </c>
      <c r="AD19" s="118">
        <f>J19+J20+J21+J22+J86</f>
        <v>0</v>
      </c>
      <c r="AE19" s="118">
        <f>L19+L20+L21+L22+L86</f>
        <v>0</v>
      </c>
      <c r="AF19" s="118">
        <f>N19+N20+N21+N22+N86</f>
        <v>0</v>
      </c>
      <c r="AG19" s="118">
        <f>P19+P20+P21+P22+P86</f>
        <v>0</v>
      </c>
      <c r="AH19" s="118">
        <f>R19+R20+R21+R22+R86</f>
        <v>0</v>
      </c>
      <c r="AI19" s="118">
        <f>T19+T20+T21+T22+T86</f>
        <v>0</v>
      </c>
      <c r="AK19" s="240">
        <f aca="true" t="shared" si="1" ref="AK19:AL79">IF(C19=AR19,0,1)</f>
        <v>0</v>
      </c>
      <c r="AL19" s="240">
        <f t="shared" si="1"/>
        <v>0</v>
      </c>
      <c r="AM19" s="240">
        <f>IF(E19+G19+I19+K19+M19+O19+Q19+S19=0,0,1)</f>
        <v>0</v>
      </c>
      <c r="AN19" s="240">
        <f>IF(AK19+AL19+AM19=0,1,0)</f>
        <v>1</v>
      </c>
      <c r="AO19" s="240">
        <f>IF(AK19+AL19+AM19=3,1,0)</f>
        <v>0</v>
      </c>
      <c r="AP19" s="240">
        <f>AN19+AO19</f>
        <v>1</v>
      </c>
    </row>
    <row r="20" spans="1:42" ht="15">
      <c r="A20" s="368"/>
      <c r="B20" s="259"/>
      <c r="C20" s="15"/>
      <c r="D20" s="274"/>
      <c r="E20" s="16"/>
      <c r="F20" s="119">
        <f>IF('1. VSEBINA_SADRŽAJ'!$E$28='1. VSEBINA_SADRŽAJ'!$H$28,($D20*E20),($D20*E20)/'1. VSEBINA_SADRŽAJ'!$B$49)</f>
        <v>0</v>
      </c>
      <c r="G20" s="16"/>
      <c r="H20" s="119">
        <f>IF('1. VSEBINA_SADRŽAJ'!$E$28='1. VSEBINA_SADRŽAJ'!$H$28,($D20*G20),($D20*G20)/'1. VSEBINA_SADRŽAJ'!$B$49)</f>
        <v>0</v>
      </c>
      <c r="I20" s="16"/>
      <c r="J20" s="119">
        <f>IF('1. VSEBINA_SADRŽAJ'!$E$28='1. VSEBINA_SADRŽAJ'!$H$28,($D20*I20),($D20*I20)/'1. VSEBINA_SADRŽAJ'!$B$49)</f>
        <v>0</v>
      </c>
      <c r="K20" s="16"/>
      <c r="L20" s="119">
        <f>IF('1. VSEBINA_SADRŽAJ'!$E$28='1. VSEBINA_SADRŽAJ'!$H$28,($D20*K20),($D20*K20)/'1. VSEBINA_SADRŽAJ'!$B$49)</f>
        <v>0</v>
      </c>
      <c r="M20" s="16"/>
      <c r="N20" s="119">
        <f>IF('1. VSEBINA_SADRŽAJ'!$E$28='1. VSEBINA_SADRŽAJ'!$H$28,($D20*M20),($D20*M20)/'1. VSEBINA_SADRŽAJ'!$B$49)</f>
        <v>0</v>
      </c>
      <c r="O20" s="16"/>
      <c r="P20" s="119">
        <f>IF('1. VSEBINA_SADRŽAJ'!$E$28='1. VSEBINA_SADRŽAJ'!$H$28,($D20*O20),($D20*O20)/'1. VSEBINA_SADRŽAJ'!$B$49)</f>
        <v>0</v>
      </c>
      <c r="Q20" s="16"/>
      <c r="R20" s="119">
        <f>IF('1. VSEBINA_SADRŽAJ'!$E$28='1. VSEBINA_SADRŽAJ'!$H$28,($D20*Q20),($D20*Q20)/'1. VSEBINA_SADRŽAJ'!$B$49)</f>
        <v>0</v>
      </c>
      <c r="S20" s="16"/>
      <c r="T20" s="119">
        <f>IF('1. VSEBINA_SADRŽAJ'!$E$28='1. VSEBINA_SADRŽAJ'!$H$28,($D20*S20),($D20*S20)/'1. VSEBINA_SADRŽAJ'!$B$49)</f>
        <v>0</v>
      </c>
      <c r="U20" s="295">
        <f>T20+R20+P20+N20+L20+J20+H20+F20</f>
        <v>0</v>
      </c>
      <c r="V20" s="4"/>
      <c r="X20" s="239" t="str">
        <f t="shared" si="0"/>
        <v>.</v>
      </c>
      <c r="AA20" s="4" t="s">
        <v>82</v>
      </c>
      <c r="AB20" s="118">
        <f>F23+F24+F25+F87</f>
        <v>0</v>
      </c>
      <c r="AC20" s="118">
        <f>H23+H24+H25+H87</f>
        <v>0</v>
      </c>
      <c r="AD20" s="118">
        <f>J23+J24+J25+J87</f>
        <v>0</v>
      </c>
      <c r="AE20" s="118">
        <f>L23+L24+L25+L87</f>
        <v>0</v>
      </c>
      <c r="AF20" s="118">
        <f>N23+N24+N25+N87</f>
        <v>0</v>
      </c>
      <c r="AG20" s="118">
        <f>P23+P24+P25+P87</f>
        <v>0</v>
      </c>
      <c r="AH20" s="118">
        <f>R23+R24+R25+R87</f>
        <v>0</v>
      </c>
      <c r="AI20" s="118">
        <f>T23+T24+T25+T87</f>
        <v>0</v>
      </c>
      <c r="AK20" s="240">
        <f t="shared" si="1"/>
        <v>0</v>
      </c>
      <c r="AL20" s="240">
        <f t="shared" si="1"/>
        <v>0</v>
      </c>
      <c r="AM20" s="240">
        <f aca="true" t="shared" si="2" ref="AM20:AM78">IF(E20+G20+I20+K20+M20+O20+Q20+S20=0,0,1)</f>
        <v>0</v>
      </c>
      <c r="AN20" s="240">
        <f aca="true" t="shared" si="3" ref="AN20:AN78">IF(AK20+AL20+AM20=0,1,0)</f>
        <v>1</v>
      </c>
      <c r="AO20" s="240">
        <f aca="true" t="shared" si="4" ref="AO20:AO78">IF(AK20+AL20+AM20=3,1,0)</f>
        <v>0</v>
      </c>
      <c r="AP20" s="240">
        <f aca="true" t="shared" si="5" ref="AP20:AP78">AN20+AO20</f>
        <v>1</v>
      </c>
    </row>
    <row r="21" spans="1:42" ht="30.75" customHeight="1">
      <c r="A21" s="368"/>
      <c r="B21" s="219"/>
      <c r="C21" s="15"/>
      <c r="D21" s="274"/>
      <c r="E21" s="16"/>
      <c r="F21" s="119">
        <f>IF('1. VSEBINA_SADRŽAJ'!$E$28='1. VSEBINA_SADRŽAJ'!$H$28,($D21*E21),($D21*E21)/'1. VSEBINA_SADRŽAJ'!$B$49)</f>
        <v>0</v>
      </c>
      <c r="G21" s="16"/>
      <c r="H21" s="119">
        <f>IF('1. VSEBINA_SADRŽAJ'!$E$28='1. VSEBINA_SADRŽAJ'!$H$28,($D21*G21),($D21*G21)/'1. VSEBINA_SADRŽAJ'!$B$49)</f>
        <v>0</v>
      </c>
      <c r="I21" s="16"/>
      <c r="J21" s="119">
        <f>IF('1. VSEBINA_SADRŽAJ'!$E$28='1. VSEBINA_SADRŽAJ'!$H$28,($D21*I21),($D21*I21)/'1. VSEBINA_SADRŽAJ'!$B$49)</f>
        <v>0</v>
      </c>
      <c r="K21" s="16"/>
      <c r="L21" s="119">
        <f>IF('1. VSEBINA_SADRŽAJ'!$E$28='1. VSEBINA_SADRŽAJ'!$H$28,($D21*K21),($D21*K21)/'1. VSEBINA_SADRŽAJ'!$B$49)</f>
        <v>0</v>
      </c>
      <c r="M21" s="16"/>
      <c r="N21" s="119">
        <f>IF('1. VSEBINA_SADRŽAJ'!$E$28='1. VSEBINA_SADRŽAJ'!$H$28,($D21*M21),($D21*M21)/'1. VSEBINA_SADRŽAJ'!$B$49)</f>
        <v>0</v>
      </c>
      <c r="O21" s="16"/>
      <c r="P21" s="119">
        <f>IF('1. VSEBINA_SADRŽAJ'!$E$28='1. VSEBINA_SADRŽAJ'!$H$28,($D21*O21),($D21*O21)/'1. VSEBINA_SADRŽAJ'!$B$49)</f>
        <v>0</v>
      </c>
      <c r="Q21" s="16"/>
      <c r="R21" s="119">
        <f>IF('1. VSEBINA_SADRŽAJ'!$E$28='1. VSEBINA_SADRŽAJ'!$H$28,($D21*Q21),($D21*Q21)/'1. VSEBINA_SADRŽAJ'!$B$49)</f>
        <v>0</v>
      </c>
      <c r="S21" s="16"/>
      <c r="T21" s="119">
        <f>IF('1. VSEBINA_SADRŽAJ'!$E$28='1. VSEBINA_SADRŽAJ'!$H$28,($D21*S21),($D21*S21)/'1. VSEBINA_SADRŽAJ'!$B$49)</f>
        <v>0</v>
      </c>
      <c r="U21" s="295">
        <f>T21+R21+P21+N21+L21+J21+H21+F21</f>
        <v>0</v>
      </c>
      <c r="V21" s="4"/>
      <c r="X21" s="239" t="str">
        <f t="shared" si="0"/>
        <v>.</v>
      </c>
      <c r="AA21" s="4" t="s">
        <v>83</v>
      </c>
      <c r="AB21" s="118">
        <f>F26+F27+F28+F88</f>
        <v>0</v>
      </c>
      <c r="AC21" s="118">
        <f>H26+H27+H28+H88</f>
        <v>0</v>
      </c>
      <c r="AD21" s="118">
        <f>J26+J27+J28+J88</f>
        <v>0</v>
      </c>
      <c r="AE21" s="118">
        <f>L26+L27+L28+L88</f>
        <v>0</v>
      </c>
      <c r="AF21" s="118">
        <f>N26+N27+N28+N88</f>
        <v>0</v>
      </c>
      <c r="AG21" s="118">
        <f>P26+P27+P28+P88</f>
        <v>0</v>
      </c>
      <c r="AH21" s="118">
        <f>R26+R27+R28+R88</f>
        <v>0</v>
      </c>
      <c r="AI21" s="118">
        <f>T26+T27+T28+T88</f>
        <v>0</v>
      </c>
      <c r="AK21" s="240">
        <f t="shared" si="1"/>
        <v>0</v>
      </c>
      <c r="AL21" s="240">
        <f t="shared" si="1"/>
        <v>0</v>
      </c>
      <c r="AM21" s="240">
        <f t="shared" si="2"/>
        <v>0</v>
      </c>
      <c r="AN21" s="240">
        <f t="shared" si="3"/>
        <v>1</v>
      </c>
      <c r="AO21" s="240">
        <f t="shared" si="4"/>
        <v>0</v>
      </c>
      <c r="AP21" s="240">
        <f t="shared" si="5"/>
        <v>1</v>
      </c>
    </row>
    <row r="22" spans="1:42" ht="15">
      <c r="A22" s="369"/>
      <c r="B22" s="263"/>
      <c r="C22" s="17"/>
      <c r="D22" s="275"/>
      <c r="E22" s="18"/>
      <c r="F22" s="120"/>
      <c r="G22" s="18"/>
      <c r="H22" s="120"/>
      <c r="I22" s="18"/>
      <c r="J22" s="120"/>
      <c r="K22" s="18"/>
      <c r="L22" s="120"/>
      <c r="M22" s="18"/>
      <c r="N22" s="120"/>
      <c r="O22" s="18"/>
      <c r="P22" s="120"/>
      <c r="Q22" s="18"/>
      <c r="R22" s="120"/>
      <c r="S22" s="18"/>
      <c r="T22" s="120"/>
      <c r="U22" s="296">
        <f>T22+R22+P22+N22+L22+J22+H22+F22</f>
        <v>0</v>
      </c>
      <c r="V22" s="4"/>
      <c r="X22" s="239" t="str">
        <f t="shared" si="0"/>
        <v>.</v>
      </c>
      <c r="Y22" s="114">
        <f>SUM(U19:U22)</f>
        <v>0</v>
      </c>
      <c r="AA22" s="4" t="s">
        <v>84</v>
      </c>
      <c r="AB22" s="118">
        <f>F31+F30+F89+F29</f>
        <v>0</v>
      </c>
      <c r="AC22" s="118">
        <f>H31+H30+H89+H29</f>
        <v>0</v>
      </c>
      <c r="AD22" s="118">
        <f>J31+J30+J89+J29</f>
        <v>0</v>
      </c>
      <c r="AE22" s="118">
        <f>L31+L30+L89+L29</f>
        <v>0</v>
      </c>
      <c r="AF22" s="118">
        <f>N31+N30+N89+N29</f>
        <v>0</v>
      </c>
      <c r="AG22" s="118">
        <f>P31+P30+P89+P29</f>
        <v>0</v>
      </c>
      <c r="AH22" s="118">
        <f>R31+R30+R89+R29</f>
        <v>0</v>
      </c>
      <c r="AI22" s="118">
        <f>T31+T30+T89+T29</f>
        <v>0</v>
      </c>
      <c r="AK22" s="240">
        <f t="shared" si="1"/>
        <v>0</v>
      </c>
      <c r="AL22" s="240">
        <f t="shared" si="1"/>
        <v>0</v>
      </c>
      <c r="AM22" s="240">
        <f t="shared" si="2"/>
        <v>0</v>
      </c>
      <c r="AN22" s="240">
        <f t="shared" si="3"/>
        <v>1</v>
      </c>
      <c r="AO22" s="240">
        <f t="shared" si="4"/>
        <v>0</v>
      </c>
      <c r="AP22" s="240">
        <f t="shared" si="5"/>
        <v>1</v>
      </c>
    </row>
    <row r="23" spans="1:42" ht="15">
      <c r="A23" s="300" t="str">
        <f>'1. VSEBINA_SADRŽAJ'!B29</f>
        <v>P2 -</v>
      </c>
      <c r="B23" s="219"/>
      <c r="C23" s="19"/>
      <c r="D23" s="276"/>
      <c r="E23" s="20"/>
      <c r="F23" s="121">
        <f>IF('1. VSEBINA_SADRŽAJ'!$E$29='1. VSEBINA_SADRŽAJ'!$H$28,($D23*E23),($D23*E23)/'1. VSEBINA_SADRŽAJ'!$B$49)</f>
        <v>0</v>
      </c>
      <c r="G23" s="20"/>
      <c r="H23" s="121">
        <f>IF('1. VSEBINA_SADRŽAJ'!$E$29='1. VSEBINA_SADRŽAJ'!$H$28,($D23*G23),($D23*G23)/'1. VSEBINA_SADRŽAJ'!$B$49)</f>
        <v>0</v>
      </c>
      <c r="I23" s="20"/>
      <c r="J23" s="121">
        <f>IF('1. VSEBINA_SADRŽAJ'!$E$29='1. VSEBINA_SADRŽAJ'!$H$28,($D23*I23),($D23*I23)/'1. VSEBINA_SADRŽAJ'!$B$49)</f>
        <v>0</v>
      </c>
      <c r="K23" s="20"/>
      <c r="L23" s="121">
        <f>IF('1. VSEBINA_SADRŽAJ'!$E$29='1. VSEBINA_SADRŽAJ'!$H$28,($D23*K23),($D23*K23)/'1. VSEBINA_SADRŽAJ'!$B$49)</f>
        <v>0</v>
      </c>
      <c r="M23" s="20"/>
      <c r="N23" s="121">
        <f>IF('1. VSEBINA_SADRŽAJ'!$E$29='1. VSEBINA_SADRŽAJ'!$H$28,($D23*M23),($D23*M23)/'1. VSEBINA_SADRŽAJ'!$B$49)</f>
        <v>0</v>
      </c>
      <c r="O23" s="20"/>
      <c r="P23" s="121">
        <f>IF('1. VSEBINA_SADRŽAJ'!$E$29='1. VSEBINA_SADRŽAJ'!$H$28,($D23*O23),($D23*O23)/'1. VSEBINA_SADRŽAJ'!$B$49)</f>
        <v>0</v>
      </c>
      <c r="Q23" s="20"/>
      <c r="R23" s="121">
        <f>IF('1. VSEBINA_SADRŽAJ'!$E$29='1. VSEBINA_SADRŽAJ'!$H$28,($D23*Q23),($D23*Q23)/'1. VSEBINA_SADRŽAJ'!$B$49)</f>
        <v>0</v>
      </c>
      <c r="S23" s="20"/>
      <c r="T23" s="121">
        <f>IF('1. VSEBINA_SADRŽAJ'!$E$29='1. VSEBINA_SADRŽAJ'!$H$28,($D23*S23),($D23*S23)/'1. VSEBINA_SADRŽAJ'!$B$49)</f>
        <v>0</v>
      </c>
      <c r="U23" s="297">
        <f aca="true" t="shared" si="6" ref="U23:U37">T23+R23+P23+N23+L23+J23+H23+F23</f>
        <v>0</v>
      </c>
      <c r="V23" s="4"/>
      <c r="X23" s="239" t="str">
        <f t="shared" si="0"/>
        <v>.</v>
      </c>
      <c r="AA23" s="4" t="s">
        <v>85</v>
      </c>
      <c r="AB23" s="118">
        <f>F34+F33+F32+F90</f>
        <v>0</v>
      </c>
      <c r="AC23" s="118">
        <f>H34+H33+H32+H90</f>
        <v>0</v>
      </c>
      <c r="AD23" s="118">
        <f>J34+J33+J32+J90</f>
        <v>0</v>
      </c>
      <c r="AE23" s="118">
        <f>L34+L33+L32+L90</f>
        <v>0</v>
      </c>
      <c r="AF23" s="118">
        <f>N34+N33+N32+N90</f>
        <v>0</v>
      </c>
      <c r="AG23" s="118">
        <f>P34+P33+P32+P90</f>
        <v>0</v>
      </c>
      <c r="AH23" s="118">
        <f>R34+R33+R32+R90</f>
        <v>0</v>
      </c>
      <c r="AI23" s="118">
        <f>T34+T33+T32+T90</f>
        <v>0</v>
      </c>
      <c r="AK23" s="240">
        <f t="shared" si="1"/>
        <v>0</v>
      </c>
      <c r="AL23" s="240">
        <f t="shared" si="1"/>
        <v>0</v>
      </c>
      <c r="AM23" s="240">
        <f t="shared" si="2"/>
        <v>0</v>
      </c>
      <c r="AN23" s="240">
        <f t="shared" si="3"/>
        <v>1</v>
      </c>
      <c r="AO23" s="240">
        <f t="shared" si="4"/>
        <v>0</v>
      </c>
      <c r="AP23" s="240">
        <f t="shared" si="5"/>
        <v>1</v>
      </c>
    </row>
    <row r="24" spans="1:42" ht="15">
      <c r="A24" s="368"/>
      <c r="B24" s="219"/>
      <c r="C24" s="19"/>
      <c r="D24" s="276"/>
      <c r="E24" s="20"/>
      <c r="F24" s="119">
        <f>IF('1. VSEBINA_SADRŽAJ'!$E$29='1. VSEBINA_SADRŽAJ'!$H$28,($D24*E24),($D24*E24)/'1. VSEBINA_SADRŽAJ'!$B$49)</f>
        <v>0</v>
      </c>
      <c r="G24" s="20"/>
      <c r="H24" s="119">
        <f>IF('1. VSEBINA_SADRŽAJ'!$E$29='1. VSEBINA_SADRŽAJ'!$H$28,($D24*G24),($D24*G24)/'1. VSEBINA_SADRŽAJ'!$B$49)</f>
        <v>0</v>
      </c>
      <c r="I24" s="20"/>
      <c r="J24" s="119">
        <f>IF('1. VSEBINA_SADRŽAJ'!$E$29='1. VSEBINA_SADRŽAJ'!$H$28,($D24*I24),($D24*I24)/'1. VSEBINA_SADRŽAJ'!$B$49)</f>
        <v>0</v>
      </c>
      <c r="K24" s="20"/>
      <c r="L24" s="119">
        <f>IF('1. VSEBINA_SADRŽAJ'!$E$29='1. VSEBINA_SADRŽAJ'!$H$28,($D24*K24),($D24*K24)/'1. VSEBINA_SADRŽAJ'!$B$49)</f>
        <v>0</v>
      </c>
      <c r="M24" s="20"/>
      <c r="N24" s="119">
        <f>IF('1. VSEBINA_SADRŽAJ'!$E$29='1. VSEBINA_SADRŽAJ'!$H$28,($D24*M24),($D24*M24)/'1. VSEBINA_SADRŽAJ'!$B$49)</f>
        <v>0</v>
      </c>
      <c r="O24" s="20"/>
      <c r="P24" s="119">
        <f>IF('1. VSEBINA_SADRŽAJ'!$E$29='1. VSEBINA_SADRŽAJ'!$H$28,($D24*O24),($D24*O24)/'1. VSEBINA_SADRŽAJ'!$B$49)</f>
        <v>0</v>
      </c>
      <c r="Q24" s="20"/>
      <c r="R24" s="119">
        <f>IF('1. VSEBINA_SADRŽAJ'!$E$29='1. VSEBINA_SADRŽAJ'!$H$28,($D24*Q24),($D24*Q24)/'1. VSEBINA_SADRŽAJ'!$B$49)</f>
        <v>0</v>
      </c>
      <c r="S24" s="20"/>
      <c r="T24" s="119">
        <f>IF('1. VSEBINA_SADRŽAJ'!$E$29='1. VSEBINA_SADRŽAJ'!$H$28,($D24*S24),($D24*S24)/'1. VSEBINA_SADRŽAJ'!$B$49)</f>
        <v>0</v>
      </c>
      <c r="U24" s="295">
        <f t="shared" si="6"/>
        <v>0</v>
      </c>
      <c r="V24" s="4"/>
      <c r="X24" s="239" t="str">
        <f t="shared" si="0"/>
        <v>.</v>
      </c>
      <c r="AA24" s="4" t="s">
        <v>86</v>
      </c>
      <c r="AB24" s="118">
        <f>F37+F36+F35+F91</f>
        <v>0</v>
      </c>
      <c r="AC24" s="118">
        <f>H37+H36+H35+H91</f>
        <v>0</v>
      </c>
      <c r="AD24" s="118">
        <f>J37+J36+J35+J91</f>
        <v>0</v>
      </c>
      <c r="AE24" s="118">
        <f>L37+L36+L35+L91</f>
        <v>0</v>
      </c>
      <c r="AF24" s="118">
        <f>N37+N36+N35+N91</f>
        <v>0</v>
      </c>
      <c r="AG24" s="118">
        <f>P37+P36+P35+P91</f>
        <v>0</v>
      </c>
      <c r="AH24" s="118">
        <f>R37+R36+R35+R91</f>
        <v>0</v>
      </c>
      <c r="AI24" s="118">
        <f>T37+T36+T35+T91</f>
        <v>0</v>
      </c>
      <c r="AK24" s="240">
        <f t="shared" si="1"/>
        <v>0</v>
      </c>
      <c r="AL24" s="240">
        <f t="shared" si="1"/>
        <v>0</v>
      </c>
      <c r="AM24" s="240">
        <f t="shared" si="2"/>
        <v>0</v>
      </c>
      <c r="AN24" s="240">
        <f t="shared" si="3"/>
        <v>1</v>
      </c>
      <c r="AO24" s="240">
        <f t="shared" si="4"/>
        <v>0</v>
      </c>
      <c r="AP24" s="240">
        <f t="shared" si="5"/>
        <v>1</v>
      </c>
    </row>
    <row r="25" spans="1:42" ht="15">
      <c r="A25" s="368"/>
      <c r="B25" s="219"/>
      <c r="C25" s="19"/>
      <c r="D25" s="276"/>
      <c r="E25" s="20"/>
      <c r="F25" s="122">
        <f>IF('1. VSEBINA_SADRŽAJ'!$E$29='1. VSEBINA_SADRŽAJ'!$H$28,($D25*E25),($D25*E25)/'1. VSEBINA_SADRŽAJ'!$B$49)</f>
        <v>0</v>
      </c>
      <c r="G25" s="20"/>
      <c r="H25" s="122">
        <f>IF('1. VSEBINA_SADRŽAJ'!$E$29='1. VSEBINA_SADRŽAJ'!$H$28,($D25*G25),($D25*G25)/'1. VSEBINA_SADRŽAJ'!$B$49)</f>
        <v>0</v>
      </c>
      <c r="I25" s="20"/>
      <c r="J25" s="122">
        <f>IF('1. VSEBINA_SADRŽAJ'!$E$29='1. VSEBINA_SADRŽAJ'!$H$28,($D25*I25),($D25*I25)/'1. VSEBINA_SADRŽAJ'!$B$49)</f>
        <v>0</v>
      </c>
      <c r="K25" s="20"/>
      <c r="L25" s="122">
        <f>IF('1. VSEBINA_SADRŽAJ'!$E$29='1. VSEBINA_SADRŽAJ'!$H$28,($D25*K25),($D25*K25)/'1. VSEBINA_SADRŽAJ'!$B$49)</f>
        <v>0</v>
      </c>
      <c r="M25" s="20"/>
      <c r="N25" s="122">
        <f>IF('1. VSEBINA_SADRŽAJ'!$E$29='1. VSEBINA_SADRŽAJ'!$H$28,($D25*M25),($D25*M25)/'1. VSEBINA_SADRŽAJ'!$B$49)</f>
        <v>0</v>
      </c>
      <c r="O25" s="20"/>
      <c r="P25" s="122">
        <f>IF('1. VSEBINA_SADRŽAJ'!$E$29='1. VSEBINA_SADRŽAJ'!$H$28,($D25*O25),($D25*O25)/'1. VSEBINA_SADRŽAJ'!$B$49)</f>
        <v>0</v>
      </c>
      <c r="Q25" s="20"/>
      <c r="R25" s="122">
        <f>IF('1. VSEBINA_SADRŽAJ'!$E$29='1. VSEBINA_SADRŽAJ'!$H$28,($D25*Q25),($D25*Q25)/'1. VSEBINA_SADRŽAJ'!$B$49)</f>
        <v>0</v>
      </c>
      <c r="S25" s="20"/>
      <c r="T25" s="122">
        <f>IF('1. VSEBINA_SADRŽAJ'!$E$29='1. VSEBINA_SADRŽAJ'!$H$28,($D25*S25),($D25*S25)/'1. VSEBINA_SADRŽAJ'!$B$49)</f>
        <v>0</v>
      </c>
      <c r="U25" s="298">
        <f t="shared" si="6"/>
        <v>0</v>
      </c>
      <c r="V25" s="4"/>
      <c r="X25" s="239" t="str">
        <f t="shared" si="0"/>
        <v>.</v>
      </c>
      <c r="Y25" s="114">
        <f>SUM(U23:U25)</f>
        <v>0</v>
      </c>
      <c r="AA25" s="4" t="s">
        <v>87</v>
      </c>
      <c r="AB25" s="118">
        <f>F38+F39+F40+F92</f>
        <v>0</v>
      </c>
      <c r="AC25" s="118">
        <f>H38+H39+H40+H92</f>
        <v>0</v>
      </c>
      <c r="AD25" s="118">
        <f>J38+J39+J40+J92</f>
        <v>0</v>
      </c>
      <c r="AE25" s="118">
        <f>L38+L39+L40+L92</f>
        <v>0</v>
      </c>
      <c r="AF25" s="118">
        <f>N38+N39+N40+N92</f>
        <v>0</v>
      </c>
      <c r="AG25" s="118">
        <f>P38+P39+P40+P92</f>
        <v>0</v>
      </c>
      <c r="AH25" s="118">
        <f>R38+R39+R40+R92</f>
        <v>0</v>
      </c>
      <c r="AI25" s="118">
        <f>T38+T39+T40+T92</f>
        <v>0</v>
      </c>
      <c r="AK25" s="240">
        <f t="shared" si="1"/>
        <v>0</v>
      </c>
      <c r="AL25" s="240">
        <f t="shared" si="1"/>
        <v>0</v>
      </c>
      <c r="AM25" s="240">
        <f t="shared" si="2"/>
        <v>0</v>
      </c>
      <c r="AN25" s="240">
        <f t="shared" si="3"/>
        <v>1</v>
      </c>
      <c r="AO25" s="240">
        <f t="shared" si="4"/>
        <v>0</v>
      </c>
      <c r="AP25" s="240">
        <f t="shared" si="5"/>
        <v>1</v>
      </c>
    </row>
    <row r="26" spans="1:42" ht="15">
      <c r="A26" s="321" t="str">
        <f>'1. VSEBINA_SADRŽAJ'!B30</f>
        <v>P3 - </v>
      </c>
      <c r="B26" s="220"/>
      <c r="C26" s="13"/>
      <c r="D26" s="273"/>
      <c r="E26" s="14"/>
      <c r="F26" s="117">
        <f>IF('1. VSEBINA_SADRŽAJ'!$E$30='1. VSEBINA_SADRŽAJ'!$H$28,($D26*E26),($D26*E26)/'1. VSEBINA_SADRŽAJ'!$B$49)</f>
        <v>0</v>
      </c>
      <c r="G26" s="14"/>
      <c r="H26" s="117">
        <f>IF('1. VSEBINA_SADRŽAJ'!$E$30='1. VSEBINA_SADRŽAJ'!$H$28,($D26*G26),($D26*G26)/'1. VSEBINA_SADRŽAJ'!$B$49)</f>
        <v>0</v>
      </c>
      <c r="I26" s="14"/>
      <c r="J26" s="117">
        <f>IF('1. VSEBINA_SADRŽAJ'!$E$30='1. VSEBINA_SADRŽAJ'!$H$28,($D26*I26),($D26*I26)/'1. VSEBINA_SADRŽAJ'!$B$49)</f>
        <v>0</v>
      </c>
      <c r="K26" s="14"/>
      <c r="L26" s="117">
        <f>IF('1. VSEBINA_SADRŽAJ'!$E$30='1. VSEBINA_SADRŽAJ'!$H$28,($D26*K26),($D26*K26)/'1. VSEBINA_SADRŽAJ'!$B$49)</f>
        <v>0</v>
      </c>
      <c r="M26" s="14"/>
      <c r="N26" s="117">
        <f>IF('1. VSEBINA_SADRŽAJ'!$E$30='1. VSEBINA_SADRŽAJ'!$H$28,($D26*M26),($D26*M26)/'1. VSEBINA_SADRŽAJ'!$B$49)</f>
        <v>0</v>
      </c>
      <c r="O26" s="14"/>
      <c r="P26" s="117">
        <f>IF('1. VSEBINA_SADRŽAJ'!$E$30='1. VSEBINA_SADRŽAJ'!$H$28,($D26*O26),($D26*O26)/'1. VSEBINA_SADRŽAJ'!$B$49)</f>
        <v>0</v>
      </c>
      <c r="Q26" s="14"/>
      <c r="R26" s="117">
        <f>IF('1. VSEBINA_SADRŽAJ'!$E$30='1. VSEBINA_SADRŽAJ'!$H$28,($D26*Q26),($D26*Q26)/'1. VSEBINA_SADRŽAJ'!$B$49)</f>
        <v>0</v>
      </c>
      <c r="S26" s="14"/>
      <c r="T26" s="117">
        <f>IF('1. VSEBINA_SADRŽAJ'!$E$30='1. VSEBINA_SADRŽAJ'!$H$28,($D26*S26),($D26*S26)/'1. VSEBINA_SADRŽAJ'!$B$49)</f>
        <v>0</v>
      </c>
      <c r="U26" s="294">
        <f t="shared" si="6"/>
        <v>0</v>
      </c>
      <c r="V26" s="4"/>
      <c r="X26" s="239" t="str">
        <f t="shared" si="0"/>
        <v>.</v>
      </c>
      <c r="AA26" s="4" t="s">
        <v>88</v>
      </c>
      <c r="AB26" s="118">
        <f>F43+F42+F41+F93</f>
        <v>0</v>
      </c>
      <c r="AC26" s="118">
        <f>H43+H42+H41+H93</f>
        <v>0</v>
      </c>
      <c r="AD26" s="118">
        <f>J43+J42+J41+J93</f>
        <v>0</v>
      </c>
      <c r="AE26" s="118">
        <f>L43+L42+L41+L93</f>
        <v>0</v>
      </c>
      <c r="AF26" s="118">
        <f>N43+N42+N41+N93</f>
        <v>0</v>
      </c>
      <c r="AG26" s="118">
        <f>P43+P42+P41+P93</f>
        <v>0</v>
      </c>
      <c r="AH26" s="118">
        <f>R43+R42+R41+R93</f>
        <v>0</v>
      </c>
      <c r="AI26" s="118">
        <f>T43+T42+T41+T93</f>
        <v>0</v>
      </c>
      <c r="AK26" s="240">
        <f t="shared" si="1"/>
        <v>0</v>
      </c>
      <c r="AL26" s="240">
        <f t="shared" si="1"/>
        <v>0</v>
      </c>
      <c r="AM26" s="240">
        <f t="shared" si="2"/>
        <v>0</v>
      </c>
      <c r="AN26" s="240">
        <f t="shared" si="3"/>
        <v>1</v>
      </c>
      <c r="AO26" s="240">
        <f t="shared" si="4"/>
        <v>0</v>
      </c>
      <c r="AP26" s="240">
        <f t="shared" si="5"/>
        <v>1</v>
      </c>
    </row>
    <row r="27" spans="1:42" ht="15">
      <c r="A27" s="300"/>
      <c r="B27" s="219"/>
      <c r="C27" s="15"/>
      <c r="D27" s="274"/>
      <c r="E27" s="20"/>
      <c r="F27" s="119">
        <f>IF('1. VSEBINA_SADRŽAJ'!$E$30='1. VSEBINA_SADRŽAJ'!$H$28,($D27*E27),($D27*E27)/'1. VSEBINA_SADRŽAJ'!$B$49)</f>
        <v>0</v>
      </c>
      <c r="G27" s="20"/>
      <c r="H27" s="119">
        <f>IF('1. VSEBINA_SADRŽAJ'!$E$30='1. VSEBINA_SADRŽAJ'!$H$28,($D27*G27),($D27*G27)/'1. VSEBINA_SADRŽAJ'!$B$49)</f>
        <v>0</v>
      </c>
      <c r="I27" s="20"/>
      <c r="J27" s="119">
        <f>IF('1. VSEBINA_SADRŽAJ'!$E$30='1. VSEBINA_SADRŽAJ'!$H$28,($D27*I27),($D27*I27)/'1. VSEBINA_SADRŽAJ'!$B$49)</f>
        <v>0</v>
      </c>
      <c r="K27" s="20"/>
      <c r="L27" s="119">
        <f>IF('1. VSEBINA_SADRŽAJ'!$E$30='1. VSEBINA_SADRŽAJ'!$H$28,($D27*K27),($D27*K27)/'1. VSEBINA_SADRŽAJ'!$B$49)</f>
        <v>0</v>
      </c>
      <c r="M27" s="20"/>
      <c r="N27" s="119">
        <f>IF('1. VSEBINA_SADRŽAJ'!$E$30='1. VSEBINA_SADRŽAJ'!$H$28,($D27*M27),($D27*M27)/'1. VSEBINA_SADRŽAJ'!$B$49)</f>
        <v>0</v>
      </c>
      <c r="O27" s="20"/>
      <c r="P27" s="119">
        <f>IF('1. VSEBINA_SADRŽAJ'!$E$30='1. VSEBINA_SADRŽAJ'!$H$28,($D27*O27),($D27*O27)/'1. VSEBINA_SADRŽAJ'!$B$49)</f>
        <v>0</v>
      </c>
      <c r="Q27" s="20"/>
      <c r="R27" s="119">
        <f>IF('1. VSEBINA_SADRŽAJ'!$E$30='1. VSEBINA_SADRŽAJ'!$H$28,($D27*Q27),($D27*Q27)/'1. VSEBINA_SADRŽAJ'!$B$49)</f>
        <v>0</v>
      </c>
      <c r="S27" s="20"/>
      <c r="T27" s="119">
        <f>IF('1. VSEBINA_SADRŽAJ'!$E$30='1. VSEBINA_SADRŽAJ'!$H$28,($D27*S27),($D27*S27)/'1. VSEBINA_SADRŽAJ'!$B$49)</f>
        <v>0</v>
      </c>
      <c r="U27" s="295">
        <f t="shared" si="6"/>
        <v>0</v>
      </c>
      <c r="V27" s="4"/>
      <c r="X27" s="239" t="str">
        <f t="shared" si="0"/>
        <v>.</v>
      </c>
      <c r="AA27" s="4" t="s">
        <v>89</v>
      </c>
      <c r="AB27" s="118">
        <f>F44+F45+F46+F94</f>
        <v>0</v>
      </c>
      <c r="AC27" s="118">
        <f>H44+H45+H46+H94</f>
        <v>0</v>
      </c>
      <c r="AD27" s="118">
        <f>J44+J45+J46+J94</f>
        <v>0</v>
      </c>
      <c r="AE27" s="118">
        <f>L44+L45+L46+L94</f>
        <v>0</v>
      </c>
      <c r="AF27" s="118">
        <f>N44+N45+J46+N94</f>
        <v>0</v>
      </c>
      <c r="AG27" s="118">
        <f>P44+P45+P46+P94</f>
        <v>0</v>
      </c>
      <c r="AH27" s="118">
        <f>R44+R45+R46+R94</f>
        <v>0</v>
      </c>
      <c r="AI27" s="118">
        <f>T44+T45+T46+T94</f>
        <v>0</v>
      </c>
      <c r="AK27" s="240">
        <f t="shared" si="1"/>
        <v>0</v>
      </c>
      <c r="AL27" s="240">
        <f t="shared" si="1"/>
        <v>0</v>
      </c>
      <c r="AM27" s="240">
        <f t="shared" si="2"/>
        <v>0</v>
      </c>
      <c r="AN27" s="240">
        <f t="shared" si="3"/>
        <v>1</v>
      </c>
      <c r="AO27" s="240">
        <f t="shared" si="4"/>
        <v>0</v>
      </c>
      <c r="AP27" s="240">
        <f t="shared" si="5"/>
        <v>1</v>
      </c>
    </row>
    <row r="28" spans="1:42" ht="15">
      <c r="A28" s="301"/>
      <c r="B28" s="263"/>
      <c r="C28" s="17"/>
      <c r="D28" s="274"/>
      <c r="E28" s="18"/>
      <c r="F28" s="120">
        <f>IF('1. VSEBINA_SADRŽAJ'!$E$30='1. VSEBINA_SADRŽAJ'!$H$28,($D28*E28),($D28*E28)/'1. VSEBINA_SADRŽAJ'!$B$49)</f>
        <v>0</v>
      </c>
      <c r="G28" s="18"/>
      <c r="H28" s="120">
        <f>IF('1. VSEBINA_SADRŽAJ'!$E$30='1. VSEBINA_SADRŽAJ'!$H$28,($D28*G28),($D28*G28)/'1. VSEBINA_SADRŽAJ'!$B$49)</f>
        <v>0</v>
      </c>
      <c r="I28" s="18"/>
      <c r="J28" s="120">
        <f>IF('1. VSEBINA_SADRŽAJ'!$E$30='1. VSEBINA_SADRŽAJ'!$H$28,($D28*I28),($D28*I28)/'1. VSEBINA_SADRŽAJ'!$B$49)</f>
        <v>0</v>
      </c>
      <c r="K28" s="18"/>
      <c r="L28" s="120">
        <f>IF('1. VSEBINA_SADRŽAJ'!$E$30='1. VSEBINA_SADRŽAJ'!$H$28,($D28*K28),($D28*K28)/'1. VSEBINA_SADRŽAJ'!$B$49)</f>
        <v>0</v>
      </c>
      <c r="M28" s="18"/>
      <c r="N28" s="120">
        <f>IF('1. VSEBINA_SADRŽAJ'!$E$30='1. VSEBINA_SADRŽAJ'!$H$28,($D28*M28),($D28*M28)/'1. VSEBINA_SADRŽAJ'!$B$49)</f>
        <v>0</v>
      </c>
      <c r="O28" s="18"/>
      <c r="P28" s="120">
        <f>IF('1. VSEBINA_SADRŽAJ'!$E$30='1. VSEBINA_SADRŽAJ'!$H$28,($D28*O28),($D28*O28)/'1. VSEBINA_SADRŽAJ'!$B$49)</f>
        <v>0</v>
      </c>
      <c r="Q28" s="18"/>
      <c r="R28" s="120">
        <f>IF('1. VSEBINA_SADRŽAJ'!$E$30='1. VSEBINA_SADRŽAJ'!$H$28,($D28*Q28),($D28*Q28)/'1. VSEBINA_SADRŽAJ'!$B$49)</f>
        <v>0</v>
      </c>
      <c r="S28" s="18"/>
      <c r="T28" s="120">
        <f>IF('1. VSEBINA_SADRŽAJ'!$E$30='1. VSEBINA_SADRŽAJ'!$H$28,($D28*S28),($D28*S28)/'1. VSEBINA_SADRŽAJ'!$B$49)</f>
        <v>0</v>
      </c>
      <c r="U28" s="296">
        <f t="shared" si="6"/>
        <v>0</v>
      </c>
      <c r="V28" s="4"/>
      <c r="X28" s="239" t="str">
        <f t="shared" si="0"/>
        <v>.</v>
      </c>
      <c r="Y28" s="114">
        <f>SUM(U26:U28)</f>
        <v>0</v>
      </c>
      <c r="AA28" s="4" t="s">
        <v>90</v>
      </c>
      <c r="AB28" s="118">
        <f>F49+F48+F47+F95</f>
        <v>0</v>
      </c>
      <c r="AC28" s="118">
        <f>H49+H48+H47+H95</f>
        <v>0</v>
      </c>
      <c r="AD28" s="118">
        <f>J49+J48+J47+J95</f>
        <v>0</v>
      </c>
      <c r="AE28" s="118">
        <f>L49+L48+L47+L95</f>
        <v>0</v>
      </c>
      <c r="AF28" s="118">
        <f>N49+N48+N47+N95</f>
        <v>0</v>
      </c>
      <c r="AG28" s="118">
        <f>P49+P48+P47+P95</f>
        <v>0</v>
      </c>
      <c r="AH28" s="118">
        <f>R49+R48+R47+R95</f>
        <v>0</v>
      </c>
      <c r="AI28" s="118">
        <f>T49+T48+T47+T95</f>
        <v>0</v>
      </c>
      <c r="AK28" s="240">
        <f t="shared" si="1"/>
        <v>0</v>
      </c>
      <c r="AL28" s="240">
        <f t="shared" si="1"/>
        <v>0</v>
      </c>
      <c r="AM28" s="240">
        <f t="shared" si="2"/>
        <v>0</v>
      </c>
      <c r="AN28" s="240">
        <f t="shared" si="3"/>
        <v>1</v>
      </c>
      <c r="AO28" s="240">
        <f t="shared" si="4"/>
        <v>0</v>
      </c>
      <c r="AP28" s="240">
        <f t="shared" si="5"/>
        <v>1</v>
      </c>
    </row>
    <row r="29" spans="1:42" ht="15">
      <c r="A29" s="321" t="str">
        <f>'1. VSEBINA_SADRŽAJ'!B31</f>
        <v>P4 -</v>
      </c>
      <c r="B29" s="219"/>
      <c r="C29" s="13"/>
      <c r="D29" s="273"/>
      <c r="E29" s="16"/>
      <c r="F29" s="121">
        <f>IF('1. VSEBINA_SADRŽAJ'!$E$31='1. VSEBINA_SADRŽAJ'!$H$28,($D29*E29),($D29*E29)/'1. VSEBINA_SADRŽAJ'!$B$49)</f>
        <v>0</v>
      </c>
      <c r="G29" s="16"/>
      <c r="H29" s="121">
        <f>IF('1. VSEBINA_SADRŽAJ'!$E$31='1. VSEBINA_SADRŽAJ'!$H$28,($D29*G29),($D29*G29)/'1. VSEBINA_SADRŽAJ'!$B$49)</f>
        <v>0</v>
      </c>
      <c r="I29" s="16"/>
      <c r="J29" s="121">
        <f>IF('1. VSEBINA_SADRŽAJ'!$E$31='1. VSEBINA_SADRŽAJ'!$H$28,($D29*I29),($D29*I29)/'1. VSEBINA_SADRŽAJ'!$B$49)</f>
        <v>0</v>
      </c>
      <c r="K29" s="16"/>
      <c r="L29" s="121">
        <f>IF('1. VSEBINA_SADRŽAJ'!$E$31='1. VSEBINA_SADRŽAJ'!$H$28,($D29*K29),($D29*K29)/'1. VSEBINA_SADRŽAJ'!$B$49)</f>
        <v>0</v>
      </c>
      <c r="M29" s="16"/>
      <c r="N29" s="121">
        <f>IF('1. VSEBINA_SADRŽAJ'!$E$31='1. VSEBINA_SADRŽAJ'!$H$28,($D29*M29),($D29*M29)/'1. VSEBINA_SADRŽAJ'!$B$49)</f>
        <v>0</v>
      </c>
      <c r="O29" s="16"/>
      <c r="P29" s="121">
        <f>IF('1. VSEBINA_SADRŽAJ'!$E$31='1. VSEBINA_SADRŽAJ'!$H$28,($D29*O29),($D29*O29)/'1. VSEBINA_SADRŽAJ'!$B$49)</f>
        <v>0</v>
      </c>
      <c r="Q29" s="16"/>
      <c r="R29" s="121">
        <f>IF('1. VSEBINA_SADRŽAJ'!$E$31='1. VSEBINA_SADRŽAJ'!$H$28,($D29*Q29),($D29*Q29)/'1. VSEBINA_SADRŽAJ'!$B$49)</f>
        <v>0</v>
      </c>
      <c r="S29" s="16"/>
      <c r="T29" s="121">
        <f>IF('1. VSEBINA_SADRŽAJ'!$E$31='1. VSEBINA_SADRŽAJ'!$H$28,($D29*S29),($D29*S29)/'1. VSEBINA_SADRŽAJ'!$B$49)</f>
        <v>0</v>
      </c>
      <c r="U29" s="297">
        <f t="shared" si="6"/>
        <v>0</v>
      </c>
      <c r="V29" s="4"/>
      <c r="X29" s="239" t="str">
        <f t="shared" si="0"/>
        <v>.</v>
      </c>
      <c r="AA29" s="4" t="s">
        <v>91</v>
      </c>
      <c r="AB29" s="118">
        <f>F50+F51+F52+F96</f>
        <v>0</v>
      </c>
      <c r="AC29" s="118">
        <f>H50+H51+H52+H96</f>
        <v>0</v>
      </c>
      <c r="AD29" s="118">
        <f>J50+J51+J52+J96</f>
        <v>0</v>
      </c>
      <c r="AE29" s="118">
        <f>L50+L51+L52+L96</f>
        <v>0</v>
      </c>
      <c r="AF29" s="118">
        <f>N50+N51+N52+N96</f>
        <v>0</v>
      </c>
      <c r="AG29" s="118">
        <f>P50+P51+P52+P96</f>
        <v>0</v>
      </c>
      <c r="AH29" s="118">
        <f>R50+R51+R52+R96</f>
        <v>0</v>
      </c>
      <c r="AI29" s="118">
        <f>T50+T51+T52+T96</f>
        <v>0</v>
      </c>
      <c r="AK29" s="240">
        <f t="shared" si="1"/>
        <v>0</v>
      </c>
      <c r="AL29" s="240">
        <f t="shared" si="1"/>
        <v>0</v>
      </c>
      <c r="AM29" s="240">
        <f t="shared" si="2"/>
        <v>0</v>
      </c>
      <c r="AN29" s="240">
        <f t="shared" si="3"/>
        <v>1</v>
      </c>
      <c r="AO29" s="240">
        <f t="shared" si="4"/>
        <v>0</v>
      </c>
      <c r="AP29" s="240">
        <f t="shared" si="5"/>
        <v>1</v>
      </c>
    </row>
    <row r="30" spans="1:42" ht="15">
      <c r="A30" s="300"/>
      <c r="B30" s="219"/>
      <c r="C30" s="19"/>
      <c r="D30" s="276"/>
      <c r="E30" s="16"/>
      <c r="F30" s="119">
        <f>IF('1. VSEBINA_SADRŽAJ'!$E$31='1. VSEBINA_SADRŽAJ'!$H$28,($D30*E30),($D30*E30)/'1. VSEBINA_SADRŽAJ'!$B$49)</f>
        <v>0</v>
      </c>
      <c r="G30" s="16"/>
      <c r="H30" s="119">
        <f>IF('1. VSEBINA_SADRŽAJ'!$E$31='1. VSEBINA_SADRŽAJ'!$H$28,($D30*G30),($D30*G30)/'1. VSEBINA_SADRŽAJ'!$B$49)</f>
        <v>0</v>
      </c>
      <c r="I30" s="16"/>
      <c r="J30" s="119">
        <f>IF('1. VSEBINA_SADRŽAJ'!$E$31='1. VSEBINA_SADRŽAJ'!$H$28,($D30*I30),($D30*I30)/'1. VSEBINA_SADRŽAJ'!$B$49)</f>
        <v>0</v>
      </c>
      <c r="K30" s="16"/>
      <c r="L30" s="119">
        <f>IF('1. VSEBINA_SADRŽAJ'!$E$31='1. VSEBINA_SADRŽAJ'!$H$28,($D30*K30),($D30*K30)/'1. VSEBINA_SADRŽAJ'!$B$49)</f>
        <v>0</v>
      </c>
      <c r="M30" s="16"/>
      <c r="N30" s="119">
        <f>IF('1. VSEBINA_SADRŽAJ'!$E$31='1. VSEBINA_SADRŽAJ'!$H$28,($D30*M30),($D30*M30)/'1. VSEBINA_SADRŽAJ'!$B$49)</f>
        <v>0</v>
      </c>
      <c r="O30" s="16"/>
      <c r="P30" s="119">
        <f>IF('1. VSEBINA_SADRŽAJ'!$E$31='1. VSEBINA_SADRŽAJ'!$H$28,($D30*O30),($D30*O30)/'1. VSEBINA_SADRŽAJ'!$B$49)</f>
        <v>0</v>
      </c>
      <c r="Q30" s="16"/>
      <c r="R30" s="119">
        <f>IF('1. VSEBINA_SADRŽAJ'!$E$31='1. VSEBINA_SADRŽAJ'!$H$28,($D30*Q30),($D30*Q30)/'1. VSEBINA_SADRŽAJ'!$B$49)</f>
        <v>0</v>
      </c>
      <c r="S30" s="16"/>
      <c r="T30" s="119">
        <f>IF('1. VSEBINA_SADRŽAJ'!$E$31='1. VSEBINA_SADRŽAJ'!$H$28,($D30*S30),($D30*S30)/'1. VSEBINA_SADRŽAJ'!$B$49)</f>
        <v>0</v>
      </c>
      <c r="U30" s="295">
        <f t="shared" si="6"/>
        <v>0</v>
      </c>
      <c r="V30" s="4"/>
      <c r="X30" s="239" t="str">
        <f t="shared" si="0"/>
        <v>.</v>
      </c>
      <c r="AA30" s="4" t="s">
        <v>92</v>
      </c>
      <c r="AB30" s="118">
        <f>F51+F52+F53+F97</f>
        <v>0</v>
      </c>
      <c r="AC30" s="118">
        <f>H51+H52+H53+H97</f>
        <v>0</v>
      </c>
      <c r="AD30" s="118">
        <f>J51+J52+J53+J97</f>
        <v>0</v>
      </c>
      <c r="AE30" s="118">
        <f>L51+L52+L53+L97</f>
        <v>0</v>
      </c>
      <c r="AF30" s="118">
        <f>N51+N52+N53+N97</f>
        <v>0</v>
      </c>
      <c r="AG30" s="118">
        <f>P51+P52+P53+P97</f>
        <v>0</v>
      </c>
      <c r="AH30" s="118">
        <f>R51+R52+R53+R97</f>
        <v>0</v>
      </c>
      <c r="AI30" s="118">
        <f>T51+T52+T53+T97</f>
        <v>0</v>
      </c>
      <c r="AK30" s="240">
        <f t="shared" si="1"/>
        <v>0</v>
      </c>
      <c r="AL30" s="240">
        <f t="shared" si="1"/>
        <v>0</v>
      </c>
      <c r="AM30" s="240">
        <f t="shared" si="2"/>
        <v>0</v>
      </c>
      <c r="AN30" s="240">
        <f t="shared" si="3"/>
        <v>1</v>
      </c>
      <c r="AO30" s="240">
        <f t="shared" si="4"/>
        <v>0</v>
      </c>
      <c r="AP30" s="240">
        <f t="shared" si="5"/>
        <v>1</v>
      </c>
    </row>
    <row r="31" spans="1:42" ht="15">
      <c r="A31" s="301"/>
      <c r="B31" s="219"/>
      <c r="C31" s="19"/>
      <c r="D31" s="276"/>
      <c r="E31" s="16"/>
      <c r="F31" s="122">
        <f>IF('1. VSEBINA_SADRŽAJ'!$E$31='1. VSEBINA_SADRŽAJ'!$H$28,($D31*E31),($D31*E31)/'1. VSEBINA_SADRŽAJ'!$B$49)</f>
        <v>0</v>
      </c>
      <c r="G31" s="16"/>
      <c r="H31" s="122">
        <f>IF('1. VSEBINA_SADRŽAJ'!$E$31='1. VSEBINA_SADRŽAJ'!$H$28,($D31*G31),($D31*G31)/'1. VSEBINA_SADRŽAJ'!$B$49)</f>
        <v>0</v>
      </c>
      <c r="I31" s="16"/>
      <c r="J31" s="122">
        <f>IF('1. VSEBINA_SADRŽAJ'!$E$31='1. VSEBINA_SADRŽAJ'!$H$28,($D31*I31),($D31*I31)/'1. VSEBINA_SADRŽAJ'!$B$49)</f>
        <v>0</v>
      </c>
      <c r="K31" s="16"/>
      <c r="L31" s="122">
        <f>IF('1. VSEBINA_SADRŽAJ'!$E$31='1. VSEBINA_SADRŽAJ'!$H$28,($D31*K31),($D31*K31)/'1. VSEBINA_SADRŽAJ'!$B$49)</f>
        <v>0</v>
      </c>
      <c r="M31" s="16"/>
      <c r="N31" s="122">
        <f>IF('1. VSEBINA_SADRŽAJ'!$E$31='1. VSEBINA_SADRŽAJ'!$H$28,($D31*M31),($D31*M31)/'1. VSEBINA_SADRŽAJ'!$B$49)</f>
        <v>0</v>
      </c>
      <c r="O31" s="16"/>
      <c r="P31" s="122">
        <f>IF('1. VSEBINA_SADRŽAJ'!$E$31='1. VSEBINA_SADRŽAJ'!$H$28,($D31*O31),($D31*O31)/'1. VSEBINA_SADRŽAJ'!$B$49)</f>
        <v>0</v>
      </c>
      <c r="Q31" s="16"/>
      <c r="R31" s="122">
        <f>IF('1. VSEBINA_SADRŽAJ'!$E$31='1. VSEBINA_SADRŽAJ'!$H$28,($D31*Q31),($D31*Q31)/'1. VSEBINA_SADRŽAJ'!$B$49)</f>
        <v>0</v>
      </c>
      <c r="S31" s="16"/>
      <c r="T31" s="122">
        <f>IF('1. VSEBINA_SADRŽAJ'!$E$31='1. VSEBINA_SADRŽAJ'!$H$28,($D31*S31),($D31*S31)/'1. VSEBINA_SADRŽAJ'!$B$49)</f>
        <v>0</v>
      </c>
      <c r="U31" s="298">
        <f t="shared" si="6"/>
        <v>0</v>
      </c>
      <c r="V31" s="4"/>
      <c r="X31" s="239" t="str">
        <f t="shared" si="0"/>
        <v>.</v>
      </c>
      <c r="Y31" s="114">
        <f>SUM(U29:U31)</f>
        <v>0</v>
      </c>
      <c r="AA31" s="4" t="s">
        <v>240</v>
      </c>
      <c r="AB31" s="118">
        <f>F56+F57+F58+F98</f>
        <v>0</v>
      </c>
      <c r="AC31" s="118">
        <f>H56+H57+H58+H98</f>
        <v>0</v>
      </c>
      <c r="AD31" s="118">
        <f>J56+J57+J58+J98</f>
        <v>0</v>
      </c>
      <c r="AE31" s="118">
        <f>L56+L57+L58+L98</f>
        <v>0</v>
      </c>
      <c r="AF31" s="118">
        <f>N56+N57+N58+N98</f>
        <v>0</v>
      </c>
      <c r="AG31" s="118">
        <f>P56+P57+P58+P98</f>
        <v>0</v>
      </c>
      <c r="AH31" s="118">
        <f>R56+R57+R58+R98</f>
        <v>0</v>
      </c>
      <c r="AI31" s="118">
        <f>T56+T57+T58+T98</f>
        <v>0</v>
      </c>
      <c r="AK31" s="240">
        <f t="shared" si="1"/>
        <v>0</v>
      </c>
      <c r="AL31" s="240">
        <f t="shared" si="1"/>
        <v>0</v>
      </c>
      <c r="AM31" s="240">
        <f t="shared" si="2"/>
        <v>0</v>
      </c>
      <c r="AN31" s="240">
        <f t="shared" si="3"/>
        <v>1</v>
      </c>
      <c r="AO31" s="240">
        <f t="shared" si="4"/>
        <v>0</v>
      </c>
      <c r="AP31" s="240">
        <f t="shared" si="5"/>
        <v>1</v>
      </c>
    </row>
    <row r="32" spans="1:42" ht="15">
      <c r="A32" s="321" t="str">
        <f>'1. VSEBINA_SADRŽAJ'!B32</f>
        <v>P5 -</v>
      </c>
      <c r="B32" s="220"/>
      <c r="C32" s="290"/>
      <c r="D32" s="292"/>
      <c r="E32" s="14"/>
      <c r="F32" s="117">
        <f>IF('1. VSEBINA_SADRŽAJ'!$E$32='1. VSEBINA_SADRŽAJ'!$H$28,($D32*E32),($D32*E32)/'1. VSEBINA_SADRŽAJ'!$B$49)</f>
        <v>0</v>
      </c>
      <c r="G32" s="14"/>
      <c r="H32" s="117">
        <f>IF('1. VSEBINA_SADRŽAJ'!$E$32='1. VSEBINA_SADRŽAJ'!$H$28,($D32*G32),($D32*G32)/'1. VSEBINA_SADRŽAJ'!$B$49)</f>
        <v>0</v>
      </c>
      <c r="I32" s="14"/>
      <c r="J32" s="117">
        <f>IF('1. VSEBINA_SADRŽAJ'!$E$32='1. VSEBINA_SADRŽAJ'!$H$28,($D32*I32),($D32*I32)/'1. VSEBINA_SADRŽAJ'!$B$49)</f>
        <v>0</v>
      </c>
      <c r="K32" s="14"/>
      <c r="L32" s="117">
        <f>IF('1. VSEBINA_SADRŽAJ'!$E$32='1. VSEBINA_SADRŽAJ'!$H$28,($D32*K32),($D32*K32)/'1. VSEBINA_SADRŽAJ'!$B$49)</f>
        <v>0</v>
      </c>
      <c r="M32" s="14"/>
      <c r="N32" s="117">
        <f>IF('1. VSEBINA_SADRŽAJ'!$E$32='1. VSEBINA_SADRŽAJ'!$H$28,($D32*M32),($D32*M32)/'1. VSEBINA_SADRŽAJ'!$B$49)</f>
        <v>0</v>
      </c>
      <c r="O32" s="14"/>
      <c r="P32" s="117">
        <f>IF('1. VSEBINA_SADRŽAJ'!$E$32='1. VSEBINA_SADRŽAJ'!$H$28,($D32*O32),($D32*O32)/'1. VSEBINA_SADRŽAJ'!$B$49)</f>
        <v>0</v>
      </c>
      <c r="Q32" s="14"/>
      <c r="R32" s="117">
        <f>IF('1. VSEBINA_SADRŽAJ'!$E$32='1. VSEBINA_SADRŽAJ'!$H$28,($D32*Q32),($D32*Q32)/'1. VSEBINA_SADRŽAJ'!$B$49)</f>
        <v>0</v>
      </c>
      <c r="S32" s="14"/>
      <c r="T32" s="117">
        <f>IF('1. VSEBINA_SADRŽAJ'!$E$32='1. VSEBINA_SADRŽAJ'!$H$28,($D32*S32),($D32*S32)/'1. VSEBINA_SADRŽAJ'!$B$49)</f>
        <v>0</v>
      </c>
      <c r="U32" s="294">
        <f>T32+R32+P32+N32+L32+J32+H32+F32</f>
        <v>0</v>
      </c>
      <c r="V32" s="4"/>
      <c r="X32" s="239" t="str">
        <f t="shared" si="0"/>
        <v>.</v>
      </c>
      <c r="AA32" s="4" t="s">
        <v>241</v>
      </c>
      <c r="AB32" s="118">
        <f>F59+F60+F61+F99</f>
        <v>0</v>
      </c>
      <c r="AC32" s="118">
        <f>H59+H60+H61+H99</f>
        <v>0</v>
      </c>
      <c r="AD32" s="118">
        <f>J59+J60+J61+J99</f>
        <v>0</v>
      </c>
      <c r="AE32" s="118">
        <f>L59+L60+L61+L99</f>
        <v>0</v>
      </c>
      <c r="AF32" s="118">
        <f>N59+N60+N61+N99</f>
        <v>0</v>
      </c>
      <c r="AG32" s="118">
        <f>P59+P60+P61+P99</f>
        <v>0</v>
      </c>
      <c r="AH32" s="118">
        <f>R59+R60+R61+R99</f>
        <v>0</v>
      </c>
      <c r="AI32" s="118">
        <f>T59+T60+T61+T99</f>
        <v>0</v>
      </c>
      <c r="AK32" s="240">
        <f t="shared" si="1"/>
        <v>0</v>
      </c>
      <c r="AL32" s="240">
        <f t="shared" si="1"/>
        <v>0</v>
      </c>
      <c r="AM32" s="240">
        <f t="shared" si="2"/>
        <v>0</v>
      </c>
      <c r="AN32" s="240">
        <f t="shared" si="3"/>
        <v>1</v>
      </c>
      <c r="AO32" s="240">
        <f t="shared" si="4"/>
        <v>0</v>
      </c>
      <c r="AP32" s="240">
        <f t="shared" si="5"/>
        <v>1</v>
      </c>
    </row>
    <row r="33" spans="1:42" ht="15">
      <c r="A33" s="300"/>
      <c r="B33" s="219"/>
      <c r="C33" s="15"/>
      <c r="D33" s="274"/>
      <c r="E33" s="16"/>
      <c r="F33" s="119">
        <f>IF('1. VSEBINA_SADRŽAJ'!$E$32='1. VSEBINA_SADRŽAJ'!$H$28,($D33*E33),($D33*E33)/'1. VSEBINA_SADRŽAJ'!$B$49)</f>
        <v>0</v>
      </c>
      <c r="G33" s="16"/>
      <c r="H33" s="119">
        <f>IF('1. VSEBINA_SADRŽAJ'!$E$32='1. VSEBINA_SADRŽAJ'!$H$28,($D33*G33),($D33*G33)/'1. VSEBINA_SADRŽAJ'!$B$49)</f>
        <v>0</v>
      </c>
      <c r="I33" s="16"/>
      <c r="J33" s="119">
        <f>IF('1. VSEBINA_SADRŽAJ'!$E$32='1. VSEBINA_SADRŽAJ'!$H$28,($D33*I33),($D33*I33)/'1. VSEBINA_SADRŽAJ'!$B$49)</f>
        <v>0</v>
      </c>
      <c r="K33" s="16"/>
      <c r="L33" s="119">
        <f>IF('1. VSEBINA_SADRŽAJ'!$E$32='1. VSEBINA_SADRŽAJ'!$H$28,($D33*K33),($D33*K33)/'1. VSEBINA_SADRŽAJ'!$B$49)</f>
        <v>0</v>
      </c>
      <c r="M33" s="16"/>
      <c r="N33" s="119">
        <f>IF('1. VSEBINA_SADRŽAJ'!$E$32='1. VSEBINA_SADRŽAJ'!$H$28,($D33*M33),($D33*M33)/'1. VSEBINA_SADRŽAJ'!$B$49)</f>
        <v>0</v>
      </c>
      <c r="O33" s="16"/>
      <c r="P33" s="119">
        <f>IF('1. VSEBINA_SADRŽAJ'!$E$32='1. VSEBINA_SADRŽAJ'!$H$28,($D33*O33),($D33*O33)/'1. VSEBINA_SADRŽAJ'!$B$49)</f>
        <v>0</v>
      </c>
      <c r="Q33" s="16"/>
      <c r="R33" s="119">
        <f>IF('1. VSEBINA_SADRŽAJ'!$E$32='1. VSEBINA_SADRŽAJ'!$H$28,($D33*Q33),($D33*Q33)/'1. VSEBINA_SADRŽAJ'!$B$49)</f>
        <v>0</v>
      </c>
      <c r="S33" s="16"/>
      <c r="T33" s="119">
        <f>IF('1. VSEBINA_SADRŽAJ'!$E$32='1. VSEBINA_SADRŽAJ'!$H$28,($D33*S33),($D33*S33)/'1. VSEBINA_SADRŽAJ'!$B$49)</f>
        <v>0</v>
      </c>
      <c r="U33" s="295">
        <f>T33+R33+P33+N33+L33+J33+H33+F33</f>
        <v>0</v>
      </c>
      <c r="V33" s="4"/>
      <c r="X33" s="239" t="str">
        <f t="shared" si="0"/>
        <v>.</v>
      </c>
      <c r="AA33" s="4" t="s">
        <v>242</v>
      </c>
      <c r="AB33" s="118">
        <f>F62+F63+F64+F100</f>
        <v>0</v>
      </c>
      <c r="AC33" s="118">
        <f>H62+H63+H64+H100</f>
        <v>0</v>
      </c>
      <c r="AD33" s="118">
        <f>J62+J63+J64+J100</f>
        <v>0</v>
      </c>
      <c r="AE33" s="118">
        <f>L62+L63+L64+L100</f>
        <v>0</v>
      </c>
      <c r="AF33" s="118">
        <f>N62+N63+N64+N100</f>
        <v>0</v>
      </c>
      <c r="AG33" s="118">
        <f>P62+P63+P64+P100</f>
        <v>0</v>
      </c>
      <c r="AH33" s="118">
        <f>R62+R63+R64+R100</f>
        <v>0</v>
      </c>
      <c r="AI33" s="118">
        <f>T62+T63+T64+T100</f>
        <v>0</v>
      </c>
      <c r="AK33" s="240">
        <f t="shared" si="1"/>
        <v>0</v>
      </c>
      <c r="AL33" s="240">
        <f t="shared" si="1"/>
        <v>0</v>
      </c>
      <c r="AM33" s="240">
        <f t="shared" si="2"/>
        <v>0</v>
      </c>
      <c r="AN33" s="240">
        <f t="shared" si="3"/>
        <v>1</v>
      </c>
      <c r="AO33" s="240">
        <f t="shared" si="4"/>
        <v>0</v>
      </c>
      <c r="AP33" s="240">
        <f t="shared" si="5"/>
        <v>1</v>
      </c>
    </row>
    <row r="34" spans="1:42" ht="15">
      <c r="A34" s="301"/>
      <c r="B34" s="263"/>
      <c r="C34" s="15"/>
      <c r="D34" s="274"/>
      <c r="E34" s="18"/>
      <c r="F34" s="120">
        <f>IF('1. VSEBINA_SADRŽAJ'!$E$32='1. VSEBINA_SADRŽAJ'!$H$28,($D34*E34),($D34*E34)/'1. VSEBINA_SADRŽAJ'!$B$49)</f>
        <v>0</v>
      </c>
      <c r="G34" s="18"/>
      <c r="H34" s="120">
        <f>IF('1. VSEBINA_SADRŽAJ'!$E$32='1. VSEBINA_SADRŽAJ'!$H$28,($D34*G34),($D34*G34)/'1. VSEBINA_SADRŽAJ'!$B$49)</f>
        <v>0</v>
      </c>
      <c r="I34" s="18"/>
      <c r="J34" s="120">
        <f>IF('1. VSEBINA_SADRŽAJ'!$E$32='1. VSEBINA_SADRŽAJ'!$H$28,($D34*I34),($D34*I34)/'1. VSEBINA_SADRŽAJ'!$B$49)</f>
        <v>0</v>
      </c>
      <c r="K34" s="18"/>
      <c r="L34" s="120">
        <f>IF('1. VSEBINA_SADRŽAJ'!$E$32='1. VSEBINA_SADRŽAJ'!$H$28,($D34*K34),($D34*K34)/'1. VSEBINA_SADRŽAJ'!$B$49)</f>
        <v>0</v>
      </c>
      <c r="M34" s="18"/>
      <c r="N34" s="120">
        <f>IF('1. VSEBINA_SADRŽAJ'!$E$32='1. VSEBINA_SADRŽAJ'!$H$28,($D34*M34),($D34*M34)/'1. VSEBINA_SADRŽAJ'!$B$49)</f>
        <v>0</v>
      </c>
      <c r="O34" s="18"/>
      <c r="P34" s="120">
        <f>IF('1. VSEBINA_SADRŽAJ'!$E$32='1. VSEBINA_SADRŽAJ'!$H$28,($D34*O34),($D34*O34)/'1. VSEBINA_SADRŽAJ'!$B$49)</f>
        <v>0</v>
      </c>
      <c r="Q34" s="18"/>
      <c r="R34" s="120">
        <f>IF('1. VSEBINA_SADRŽAJ'!$E$32='1. VSEBINA_SADRŽAJ'!$H$28,($D34*Q34),($D34*Q34)/'1. VSEBINA_SADRŽAJ'!$B$49)</f>
        <v>0</v>
      </c>
      <c r="S34" s="18"/>
      <c r="T34" s="120">
        <f>IF('1. VSEBINA_SADRŽAJ'!$E$32='1. VSEBINA_SADRŽAJ'!$H$28,($D34*S34),($D34*S34)/'1. VSEBINA_SADRŽAJ'!$B$49)</f>
        <v>0</v>
      </c>
      <c r="U34" s="296">
        <f>T34+R34+P34+N34+L34+J34+H34+F34</f>
        <v>0</v>
      </c>
      <c r="V34" s="4"/>
      <c r="X34" s="239" t="str">
        <f t="shared" si="0"/>
        <v>.</v>
      </c>
      <c r="Y34" s="114">
        <f>SUM(U32:U34)</f>
        <v>0</v>
      </c>
      <c r="AA34" s="4" t="s">
        <v>243</v>
      </c>
      <c r="AB34" s="118">
        <f>F65+F66+F67+F101</f>
        <v>0</v>
      </c>
      <c r="AC34" s="118">
        <f>H65+H66+H67+H101</f>
        <v>0</v>
      </c>
      <c r="AD34" s="118">
        <f>J65+J66+J67+J101</f>
        <v>0</v>
      </c>
      <c r="AE34" s="118">
        <f>L65+L66+L67+L101</f>
        <v>0</v>
      </c>
      <c r="AF34" s="118">
        <f>N65+N66+N67+N101</f>
        <v>0</v>
      </c>
      <c r="AG34" s="118">
        <f>P65+P66+P67+P101</f>
        <v>0</v>
      </c>
      <c r="AH34" s="118">
        <f>R65+R66+R67+R101</f>
        <v>0</v>
      </c>
      <c r="AI34" s="118">
        <f>T65+T66+T67+T101</f>
        <v>0</v>
      </c>
      <c r="AK34" s="240">
        <f t="shared" si="1"/>
        <v>0</v>
      </c>
      <c r="AL34" s="240">
        <f t="shared" si="1"/>
        <v>0</v>
      </c>
      <c r="AM34" s="240">
        <f t="shared" si="2"/>
        <v>0</v>
      </c>
      <c r="AN34" s="240">
        <f t="shared" si="3"/>
        <v>1</v>
      </c>
      <c r="AO34" s="240">
        <f t="shared" si="4"/>
        <v>0</v>
      </c>
      <c r="AP34" s="240">
        <f t="shared" si="5"/>
        <v>1</v>
      </c>
    </row>
    <row r="35" spans="1:42" ht="15">
      <c r="A35" s="321" t="str">
        <f>'1. VSEBINA_SADRŽAJ'!B33</f>
        <v>P6 -</v>
      </c>
      <c r="B35" s="219"/>
      <c r="C35" s="13"/>
      <c r="D35" s="273"/>
      <c r="E35" s="16"/>
      <c r="F35" s="121">
        <f>IF('1. VSEBINA_SADRŽAJ'!$E$33='1. VSEBINA_SADRŽAJ'!$H$28,($D35*E35),($D35*E35)/'1. VSEBINA_SADRŽAJ'!$B$49)</f>
        <v>0</v>
      </c>
      <c r="G35" s="16"/>
      <c r="H35" s="121">
        <f>IF('1. VSEBINA_SADRŽAJ'!$E$33='1. VSEBINA_SADRŽAJ'!$H$28,($D35*G35),($D35*G35)/'1. VSEBINA_SADRŽAJ'!$B$49)</f>
        <v>0</v>
      </c>
      <c r="I35" s="16"/>
      <c r="J35" s="121">
        <f>IF('1. VSEBINA_SADRŽAJ'!$E$33='1. VSEBINA_SADRŽAJ'!$H$28,($D35*I35),($D35*I35)/'1. VSEBINA_SADRŽAJ'!$B$49)</f>
        <v>0</v>
      </c>
      <c r="K35" s="16"/>
      <c r="L35" s="121">
        <f>IF('1. VSEBINA_SADRŽAJ'!$E$33='1. VSEBINA_SADRŽAJ'!$H$28,($D35*K35),($D35*K35)/'1. VSEBINA_SADRŽAJ'!$B$49)</f>
        <v>0</v>
      </c>
      <c r="M35" s="16"/>
      <c r="N35" s="121">
        <f>IF('1. VSEBINA_SADRŽAJ'!$E$33='1. VSEBINA_SADRŽAJ'!$H$28,($D35*M35),($D35*M35)/'1. VSEBINA_SADRŽAJ'!$B$49)</f>
        <v>0</v>
      </c>
      <c r="O35" s="16"/>
      <c r="P35" s="121">
        <f>IF('1. VSEBINA_SADRŽAJ'!$E$33='1. VSEBINA_SADRŽAJ'!$H$28,($D35*O35),($D35*O35)/'1. VSEBINA_SADRŽAJ'!$B$49)</f>
        <v>0</v>
      </c>
      <c r="Q35" s="16"/>
      <c r="R35" s="121">
        <f>IF('1. VSEBINA_SADRŽAJ'!$E$33='1. VSEBINA_SADRŽAJ'!$H$28,($D35*Q35),($D35*Q35)/'1. VSEBINA_SADRŽAJ'!$B$49)</f>
        <v>0</v>
      </c>
      <c r="S35" s="16"/>
      <c r="T35" s="121">
        <f>IF('1. VSEBINA_SADRŽAJ'!$E$33='1. VSEBINA_SADRŽAJ'!$H$28,($D35*S35),($D35*S35)/'1. VSEBINA_SADRŽAJ'!$B$49)</f>
        <v>0</v>
      </c>
      <c r="U35" s="297">
        <f>T35+R35+P35+N35+L35+J35+H35+F35</f>
        <v>0</v>
      </c>
      <c r="V35" s="4"/>
      <c r="X35" s="239" t="str">
        <f t="shared" si="0"/>
        <v>.</v>
      </c>
      <c r="AA35" s="4" t="s">
        <v>244</v>
      </c>
      <c r="AB35" s="118">
        <f>F66+F67+F68+F102</f>
        <v>0</v>
      </c>
      <c r="AC35" s="118">
        <f>H66+H67+H68+H102</f>
        <v>0</v>
      </c>
      <c r="AD35" s="118">
        <f>J66+J67+J68+J102</f>
        <v>0</v>
      </c>
      <c r="AE35" s="118">
        <f>L66+L67+L68+L102</f>
        <v>0</v>
      </c>
      <c r="AF35" s="118">
        <f>N66+N67+N68+N102</f>
        <v>0</v>
      </c>
      <c r="AG35" s="118">
        <f>P66+P67+P68+P102</f>
        <v>0</v>
      </c>
      <c r="AH35" s="118">
        <f>R66+R67+R68+R102</f>
        <v>0</v>
      </c>
      <c r="AI35" s="118">
        <f>T66+T67+T68+T102</f>
        <v>0</v>
      </c>
      <c r="AK35" s="240">
        <f t="shared" si="1"/>
        <v>0</v>
      </c>
      <c r="AL35" s="240">
        <f t="shared" si="1"/>
        <v>0</v>
      </c>
      <c r="AM35" s="240">
        <f t="shared" si="2"/>
        <v>0</v>
      </c>
      <c r="AN35" s="240">
        <f t="shared" si="3"/>
        <v>1</v>
      </c>
      <c r="AO35" s="240">
        <f t="shared" si="4"/>
        <v>0</v>
      </c>
      <c r="AP35" s="240">
        <f t="shared" si="5"/>
        <v>1</v>
      </c>
    </row>
    <row r="36" spans="1:42" ht="15">
      <c r="A36" s="300"/>
      <c r="B36" s="219"/>
      <c r="C36" s="15"/>
      <c r="D36" s="274"/>
      <c r="E36" s="16"/>
      <c r="F36" s="119">
        <f>IF('1. VSEBINA_SADRŽAJ'!$E$33='1. VSEBINA_SADRŽAJ'!$H$28,($D36*E36),($D36*E36)/'1. VSEBINA_SADRŽAJ'!$B$49)</f>
        <v>0</v>
      </c>
      <c r="G36" s="16"/>
      <c r="H36" s="119">
        <f>IF('1. VSEBINA_SADRŽAJ'!$E$33='1. VSEBINA_SADRŽAJ'!$H$28,($D36*G36),($D36*G36)/'1. VSEBINA_SADRŽAJ'!$B$49)</f>
        <v>0</v>
      </c>
      <c r="I36" s="16"/>
      <c r="J36" s="119">
        <f>IF('1. VSEBINA_SADRŽAJ'!$E$33='1. VSEBINA_SADRŽAJ'!$H$28,($D36*I36),($D36*I36)/'1. VSEBINA_SADRŽAJ'!$B$49)</f>
        <v>0</v>
      </c>
      <c r="K36" s="16"/>
      <c r="L36" s="119">
        <f>IF('1. VSEBINA_SADRŽAJ'!$E$33='1. VSEBINA_SADRŽAJ'!$H$28,($D36*K36),($D36*K36)/'1. VSEBINA_SADRŽAJ'!$B$49)</f>
        <v>0</v>
      </c>
      <c r="M36" s="16"/>
      <c r="N36" s="119">
        <f>IF('1. VSEBINA_SADRŽAJ'!$E$33='1. VSEBINA_SADRŽAJ'!$H$28,($D36*M36),($D36*M36)/'1. VSEBINA_SADRŽAJ'!$B$49)</f>
        <v>0</v>
      </c>
      <c r="O36" s="16"/>
      <c r="P36" s="119">
        <f>IF('1. VSEBINA_SADRŽAJ'!$E$33='1. VSEBINA_SADRŽAJ'!$H$28,($D36*O36),($D36*O36)/'1. VSEBINA_SADRŽAJ'!$B$49)</f>
        <v>0</v>
      </c>
      <c r="Q36" s="16"/>
      <c r="R36" s="119">
        <f>IF('1. VSEBINA_SADRŽAJ'!$E$33='1. VSEBINA_SADRŽAJ'!$H$28,($D36*Q36),($D36*Q36)/'1. VSEBINA_SADRŽAJ'!$B$49)</f>
        <v>0</v>
      </c>
      <c r="S36" s="16"/>
      <c r="T36" s="119">
        <f>IF('1. VSEBINA_SADRŽAJ'!$E$33='1. VSEBINA_SADRŽAJ'!$H$28,($D36*S36),($D36*S36)/'1. VSEBINA_SADRŽAJ'!$B$49)</f>
        <v>0</v>
      </c>
      <c r="U36" s="295">
        <f t="shared" si="6"/>
        <v>0</v>
      </c>
      <c r="V36" s="4"/>
      <c r="X36" s="239" t="str">
        <f t="shared" si="0"/>
        <v>.</v>
      </c>
      <c r="AA36" s="4" t="s">
        <v>245</v>
      </c>
      <c r="AB36" s="118">
        <f>F71+F72+F73+F103</f>
        <v>0</v>
      </c>
      <c r="AC36" s="118">
        <f>H71+H72+H73+H103</f>
        <v>0</v>
      </c>
      <c r="AD36" s="118">
        <f>J71+J72+J73+J103</f>
        <v>0</v>
      </c>
      <c r="AE36" s="118">
        <f>L71+L72+L73+L103</f>
        <v>0</v>
      </c>
      <c r="AF36" s="118">
        <f>N71+N72+N73+N103</f>
        <v>0</v>
      </c>
      <c r="AG36" s="118">
        <f>P71+P72+P73+P103</f>
        <v>0</v>
      </c>
      <c r="AH36" s="118">
        <f>R71+R72+R73+R103</f>
        <v>0</v>
      </c>
      <c r="AI36" s="118">
        <f>T71+T72+T73+T103</f>
        <v>0</v>
      </c>
      <c r="AK36" s="240">
        <f t="shared" si="1"/>
        <v>0</v>
      </c>
      <c r="AL36" s="240">
        <f t="shared" si="1"/>
        <v>0</v>
      </c>
      <c r="AM36" s="240">
        <f t="shared" si="2"/>
        <v>0</v>
      </c>
      <c r="AN36" s="240">
        <f t="shared" si="3"/>
        <v>1</v>
      </c>
      <c r="AO36" s="240">
        <f t="shared" si="4"/>
        <v>0</v>
      </c>
      <c r="AP36" s="240">
        <f t="shared" si="5"/>
        <v>1</v>
      </c>
    </row>
    <row r="37" spans="1:42" ht="15">
      <c r="A37" s="301"/>
      <c r="B37" s="219"/>
      <c r="C37" s="19"/>
      <c r="D37" s="293"/>
      <c r="E37" s="16"/>
      <c r="F37" s="122">
        <f>IF('1. VSEBINA_SADRŽAJ'!$E$33='1. VSEBINA_SADRŽAJ'!$H$28,($D37*E37),($D37*E37)/'1. VSEBINA_SADRŽAJ'!$B$49)</f>
        <v>0</v>
      </c>
      <c r="G37" s="16"/>
      <c r="H37" s="122">
        <f>IF('1. VSEBINA_SADRŽAJ'!$E$33='1. VSEBINA_SADRŽAJ'!$H$28,($D37*G37),($D37*G37)/'1. VSEBINA_SADRŽAJ'!$B$49)</f>
        <v>0</v>
      </c>
      <c r="I37" s="16"/>
      <c r="J37" s="122">
        <f>IF('1. VSEBINA_SADRŽAJ'!$E$33='1. VSEBINA_SADRŽAJ'!$H$28,($D37*I37),($D37*I37)/'1. VSEBINA_SADRŽAJ'!$B$49)</f>
        <v>0</v>
      </c>
      <c r="K37" s="16"/>
      <c r="L37" s="122">
        <f>IF('1. VSEBINA_SADRŽAJ'!$E$33='1. VSEBINA_SADRŽAJ'!$H$28,($D37*K37),($D37*K37)/'1. VSEBINA_SADRŽAJ'!$B$49)</f>
        <v>0</v>
      </c>
      <c r="M37" s="16"/>
      <c r="N37" s="122">
        <f>IF('1. VSEBINA_SADRŽAJ'!$E$33='1. VSEBINA_SADRŽAJ'!$H$28,($D37*M37),($D37*M37)/'1. VSEBINA_SADRŽAJ'!$B$49)</f>
        <v>0</v>
      </c>
      <c r="O37" s="16"/>
      <c r="P37" s="122">
        <f>IF('1. VSEBINA_SADRŽAJ'!$E$33='1. VSEBINA_SADRŽAJ'!$H$28,($D37*O37),($D37*O37)/'1. VSEBINA_SADRŽAJ'!$B$49)</f>
        <v>0</v>
      </c>
      <c r="Q37" s="16"/>
      <c r="R37" s="122">
        <f>IF('1. VSEBINA_SADRŽAJ'!$E$33='1. VSEBINA_SADRŽAJ'!$H$28,($D37*Q37),($D37*Q37)/'1. VSEBINA_SADRŽAJ'!$B$49)</f>
        <v>0</v>
      </c>
      <c r="S37" s="16"/>
      <c r="T37" s="122">
        <f>IF('1. VSEBINA_SADRŽAJ'!$E$33='1. VSEBINA_SADRŽAJ'!$H$28,($D37*S37),($D37*S37)/'1. VSEBINA_SADRŽAJ'!$B$49)</f>
        <v>0</v>
      </c>
      <c r="U37" s="298">
        <f t="shared" si="6"/>
        <v>0</v>
      </c>
      <c r="V37" s="4"/>
      <c r="X37" s="239" t="str">
        <f t="shared" si="0"/>
        <v>.</v>
      </c>
      <c r="Y37" s="114">
        <f>SUM(U35:U37)</f>
        <v>0</v>
      </c>
      <c r="AA37" s="4" t="s">
        <v>246</v>
      </c>
      <c r="AB37" s="118">
        <f>F74+F75+F76+F104</f>
        <v>0</v>
      </c>
      <c r="AC37" s="118">
        <f>H74+H75+H76+H104</f>
        <v>0</v>
      </c>
      <c r="AD37" s="118">
        <f>J74+J75+J76+J104</f>
        <v>0</v>
      </c>
      <c r="AE37" s="118">
        <f>L74+L75+L76+L104</f>
        <v>0</v>
      </c>
      <c r="AF37" s="118">
        <f>N74+N75+N76+N104</f>
        <v>0</v>
      </c>
      <c r="AG37" s="118">
        <f>P74+P75+P76+P104</f>
        <v>0</v>
      </c>
      <c r="AH37" s="118">
        <f>R74+R75+R76+R104</f>
        <v>0</v>
      </c>
      <c r="AI37" s="118">
        <f>T74+T75+T76+T104</f>
        <v>0</v>
      </c>
      <c r="AK37" s="240">
        <f t="shared" si="1"/>
        <v>0</v>
      </c>
      <c r="AL37" s="240">
        <f t="shared" si="1"/>
        <v>0</v>
      </c>
      <c r="AM37" s="240">
        <f t="shared" si="2"/>
        <v>0</v>
      </c>
      <c r="AN37" s="240">
        <f t="shared" si="3"/>
        <v>1</v>
      </c>
      <c r="AO37" s="240">
        <f t="shared" si="4"/>
        <v>0</v>
      </c>
      <c r="AP37" s="240">
        <f t="shared" si="5"/>
        <v>1</v>
      </c>
    </row>
    <row r="38" spans="1:42" ht="15">
      <c r="A38" s="321" t="str">
        <f>'1. VSEBINA_SADRŽAJ'!B34</f>
        <v>P7 - </v>
      </c>
      <c r="B38" s="220"/>
      <c r="C38" s="290"/>
      <c r="D38" s="292"/>
      <c r="E38" s="14"/>
      <c r="F38" s="117">
        <f>IF('1. VSEBINA_SADRŽAJ'!$E$34='1. VSEBINA_SADRŽAJ'!$H$28,($D38*E38),($D38*E38)/'1. VSEBINA_SADRŽAJ'!$B$49)</f>
        <v>0</v>
      </c>
      <c r="G38" s="14"/>
      <c r="H38" s="117">
        <f>IF('1. VSEBINA_SADRŽAJ'!$E$34='1. VSEBINA_SADRŽAJ'!$H$28,($D38*G38),($D38*G38)/'1. VSEBINA_SADRŽAJ'!$B$49)</f>
        <v>0</v>
      </c>
      <c r="I38" s="14"/>
      <c r="J38" s="117">
        <f>IF('1. VSEBINA_SADRŽAJ'!$E$34='1. VSEBINA_SADRŽAJ'!$H$28,($D38*I38),($D38*I38)/'1. VSEBINA_SADRŽAJ'!$B$49)</f>
        <v>0</v>
      </c>
      <c r="K38" s="14"/>
      <c r="L38" s="117">
        <f>IF('1. VSEBINA_SADRŽAJ'!$E$34='1. VSEBINA_SADRŽAJ'!$H$28,($D38*K38),($D38*K38)/'1. VSEBINA_SADRŽAJ'!$B$49)</f>
        <v>0</v>
      </c>
      <c r="M38" s="14"/>
      <c r="N38" s="117">
        <f>IF('1. VSEBINA_SADRŽAJ'!$E$34='1. VSEBINA_SADRŽAJ'!$H$28,($D38*M38),($D38*M38)/'1. VSEBINA_SADRŽAJ'!$B$49)</f>
        <v>0</v>
      </c>
      <c r="O38" s="14"/>
      <c r="P38" s="117">
        <f>IF('1. VSEBINA_SADRŽAJ'!$E$34='1. VSEBINA_SADRŽAJ'!$H$28,($D38*O38),($D38*O38)/'1. VSEBINA_SADRŽAJ'!$B$49)</f>
        <v>0</v>
      </c>
      <c r="Q38" s="14"/>
      <c r="R38" s="117">
        <f>IF('1. VSEBINA_SADRŽAJ'!$E$34='1. VSEBINA_SADRŽAJ'!$H$28,($D38*Q38),($D38*Q38)/'1. VSEBINA_SADRŽAJ'!$B$49)</f>
        <v>0</v>
      </c>
      <c r="S38" s="14"/>
      <c r="T38" s="117">
        <f>IF('1. VSEBINA_SADRŽAJ'!$E$34='1. VSEBINA_SADRŽAJ'!$H$28,($D38*S38),($D38*S38)/'1. VSEBINA_SADRŽAJ'!$B$49)</f>
        <v>0</v>
      </c>
      <c r="U38" s="294">
        <f aca="true" t="shared" si="7" ref="U38:U46">T38+R38+P38+N38+L38+J38+H38+F38</f>
        <v>0</v>
      </c>
      <c r="V38" s="4"/>
      <c r="X38" s="239" t="str">
        <f t="shared" si="0"/>
        <v>.</v>
      </c>
      <c r="AA38" s="4" t="s">
        <v>247</v>
      </c>
      <c r="AB38" s="118">
        <f>F77+F78+F79+F105</f>
        <v>0</v>
      </c>
      <c r="AC38" s="118">
        <f>H77+H78+H79+H105</f>
        <v>0</v>
      </c>
      <c r="AD38" s="118">
        <f>J77+J78+J79+J105</f>
        <v>0</v>
      </c>
      <c r="AE38" s="118">
        <f>L77+L78+L79+L105</f>
        <v>0</v>
      </c>
      <c r="AF38" s="118">
        <f>N77+N78+N79+N105</f>
        <v>0</v>
      </c>
      <c r="AG38" s="118">
        <f>P77+P78+P79+P105</f>
        <v>0</v>
      </c>
      <c r="AH38" s="118">
        <f>R77+R78+R79+R105</f>
        <v>0</v>
      </c>
      <c r="AI38" s="118">
        <f>T77+T78+T79+T105</f>
        <v>0</v>
      </c>
      <c r="AK38" s="240">
        <f t="shared" si="1"/>
        <v>0</v>
      </c>
      <c r="AL38" s="240">
        <f t="shared" si="1"/>
        <v>0</v>
      </c>
      <c r="AM38" s="240">
        <f t="shared" si="2"/>
        <v>0</v>
      </c>
      <c r="AN38" s="240">
        <f t="shared" si="3"/>
        <v>1</v>
      </c>
      <c r="AO38" s="240">
        <f t="shared" si="4"/>
        <v>0</v>
      </c>
      <c r="AP38" s="240">
        <f t="shared" si="5"/>
        <v>1</v>
      </c>
    </row>
    <row r="39" spans="1:42" ht="15">
      <c r="A39" s="300"/>
      <c r="B39" s="219"/>
      <c r="C39" s="19"/>
      <c r="D39" s="276"/>
      <c r="E39" s="16"/>
      <c r="F39" s="119">
        <f>IF('1. VSEBINA_SADRŽAJ'!$E$34='1. VSEBINA_SADRŽAJ'!$H$28,($D39*E39),($D39*E39)/'1. VSEBINA_SADRŽAJ'!$B$49)</f>
        <v>0</v>
      </c>
      <c r="G39" s="16"/>
      <c r="H39" s="119">
        <f>IF('1. VSEBINA_SADRŽAJ'!$E$34='1. VSEBINA_SADRŽAJ'!$H$28,($D39*G39),($D39*G39)/'1. VSEBINA_SADRŽAJ'!$B$49)</f>
        <v>0</v>
      </c>
      <c r="I39" s="16"/>
      <c r="J39" s="119">
        <f>IF('1. VSEBINA_SADRŽAJ'!$E$34='1. VSEBINA_SADRŽAJ'!$H$28,($D39*I39),($D39*I39)/'1. VSEBINA_SADRŽAJ'!$B$49)</f>
        <v>0</v>
      </c>
      <c r="K39" s="16"/>
      <c r="L39" s="119">
        <f>IF('1. VSEBINA_SADRŽAJ'!$E$34='1. VSEBINA_SADRŽAJ'!$H$28,($D39*K39),($D39*K39)/'1. VSEBINA_SADRŽAJ'!$B$49)</f>
        <v>0</v>
      </c>
      <c r="M39" s="16"/>
      <c r="N39" s="119">
        <f>IF('1. VSEBINA_SADRŽAJ'!$E$34='1. VSEBINA_SADRŽAJ'!$H$28,($D39*M39),($D39*M39)/'1. VSEBINA_SADRŽAJ'!$B$49)</f>
        <v>0</v>
      </c>
      <c r="O39" s="16"/>
      <c r="P39" s="119">
        <f>IF('1. VSEBINA_SADRŽAJ'!$E$34='1. VSEBINA_SADRŽAJ'!$H$28,($D39*O39),($D39*O39)/'1. VSEBINA_SADRŽAJ'!$B$49)</f>
        <v>0</v>
      </c>
      <c r="Q39" s="16"/>
      <c r="R39" s="119">
        <f>IF('1. VSEBINA_SADRŽAJ'!$E$34='1. VSEBINA_SADRŽAJ'!$H$28,($D39*Q39),($D39*Q39)/'1. VSEBINA_SADRŽAJ'!$B$49)</f>
        <v>0</v>
      </c>
      <c r="S39" s="16"/>
      <c r="T39" s="119">
        <f>IF('1. VSEBINA_SADRŽAJ'!$E$34='1. VSEBINA_SADRŽAJ'!$H$28,($D39*S39),($D39*S39)/'1. VSEBINA_SADRŽAJ'!$B$49)</f>
        <v>0</v>
      </c>
      <c r="U39" s="295">
        <f t="shared" si="7"/>
        <v>0</v>
      </c>
      <c r="V39" s="4"/>
      <c r="X39" s="239" t="str">
        <f t="shared" si="0"/>
        <v>.</v>
      </c>
      <c r="AB39" s="118"/>
      <c r="AK39" s="240">
        <f t="shared" si="1"/>
        <v>0</v>
      </c>
      <c r="AL39" s="240">
        <f t="shared" si="1"/>
        <v>0</v>
      </c>
      <c r="AM39" s="240">
        <f t="shared" si="2"/>
        <v>0</v>
      </c>
      <c r="AN39" s="240">
        <f t="shared" si="3"/>
        <v>1</v>
      </c>
      <c r="AO39" s="240">
        <f t="shared" si="4"/>
        <v>0</v>
      </c>
      <c r="AP39" s="240">
        <f t="shared" si="5"/>
        <v>1</v>
      </c>
    </row>
    <row r="40" spans="1:42" ht="15">
      <c r="A40" s="301"/>
      <c r="B40" s="263"/>
      <c r="C40" s="17"/>
      <c r="D40" s="293"/>
      <c r="E40" s="18"/>
      <c r="F40" s="120">
        <f>IF('1. VSEBINA_SADRŽAJ'!$E$34='1. VSEBINA_SADRŽAJ'!$H$28,($D40*E40),($D40*E40)/'1. VSEBINA_SADRŽAJ'!$B$49)</f>
        <v>0</v>
      </c>
      <c r="G40" s="18"/>
      <c r="H40" s="120">
        <f>IF('1. VSEBINA_SADRŽAJ'!$E$34='1. VSEBINA_SADRŽAJ'!$H$28,($D40*G40),($D40*G40)/'1. VSEBINA_SADRŽAJ'!$B$49)</f>
        <v>0</v>
      </c>
      <c r="I40" s="18"/>
      <c r="J40" s="120">
        <f>IF('1. VSEBINA_SADRŽAJ'!$E$34='1. VSEBINA_SADRŽAJ'!$H$28,($D40*I40),($D40*I40)/'1. VSEBINA_SADRŽAJ'!$B$49)</f>
        <v>0</v>
      </c>
      <c r="K40" s="18"/>
      <c r="L40" s="120">
        <f>IF('1. VSEBINA_SADRŽAJ'!$E$34='1. VSEBINA_SADRŽAJ'!$H$28,($D40*K40),($D40*K40)/'1. VSEBINA_SADRŽAJ'!$B$49)</f>
        <v>0</v>
      </c>
      <c r="M40" s="18"/>
      <c r="N40" s="120">
        <f>IF('1. VSEBINA_SADRŽAJ'!$E$34='1. VSEBINA_SADRŽAJ'!$H$28,($D40*M40),($D40*M40)/'1. VSEBINA_SADRŽAJ'!$B$49)</f>
        <v>0</v>
      </c>
      <c r="O40" s="18"/>
      <c r="P40" s="120">
        <f>IF('1. VSEBINA_SADRŽAJ'!$E$34='1. VSEBINA_SADRŽAJ'!$H$28,($D40*O40),($D40*O40)/'1. VSEBINA_SADRŽAJ'!$B$49)</f>
        <v>0</v>
      </c>
      <c r="Q40" s="18"/>
      <c r="R40" s="120">
        <f>IF('1. VSEBINA_SADRŽAJ'!$E$34='1. VSEBINA_SADRŽAJ'!$H$28,($D40*Q40),($D40*Q40)/'1. VSEBINA_SADRŽAJ'!$B$49)</f>
        <v>0</v>
      </c>
      <c r="S40" s="18"/>
      <c r="T40" s="120">
        <f>IF('1. VSEBINA_SADRŽAJ'!$E$34='1. VSEBINA_SADRŽAJ'!$H$28,($D40*S40),($D40*S40)/'1. VSEBINA_SADRŽAJ'!$B$49)</f>
        <v>0</v>
      </c>
      <c r="U40" s="296">
        <f t="shared" si="7"/>
        <v>0</v>
      </c>
      <c r="V40" s="4"/>
      <c r="X40" s="239" t="str">
        <f t="shared" si="0"/>
        <v>.</v>
      </c>
      <c r="Y40" s="114">
        <f>SUM(U38:U40)</f>
        <v>0</v>
      </c>
      <c r="AK40" s="240">
        <f t="shared" si="1"/>
        <v>0</v>
      </c>
      <c r="AL40" s="240">
        <f t="shared" si="1"/>
        <v>0</v>
      </c>
      <c r="AM40" s="240">
        <f t="shared" si="2"/>
        <v>0</v>
      </c>
      <c r="AN40" s="240">
        <f t="shared" si="3"/>
        <v>1</v>
      </c>
      <c r="AO40" s="240">
        <f t="shared" si="4"/>
        <v>0</v>
      </c>
      <c r="AP40" s="240">
        <f t="shared" si="5"/>
        <v>1</v>
      </c>
    </row>
    <row r="41" spans="1:42" ht="15">
      <c r="A41" s="321" t="str">
        <f>'1. VSEBINA_SADRŽAJ'!B35</f>
        <v>P8 -</v>
      </c>
      <c r="B41" s="219"/>
      <c r="C41" s="15"/>
      <c r="D41" s="276"/>
      <c r="E41" s="16"/>
      <c r="F41" s="121">
        <f>IF('1. VSEBINA_SADRŽAJ'!$E$35='1. VSEBINA_SADRŽAJ'!$H$28,($D41*E41),($D41*E41)/'1. VSEBINA_SADRŽAJ'!$B$49)</f>
        <v>0</v>
      </c>
      <c r="G41" s="16"/>
      <c r="H41" s="121">
        <f>IF('1. VSEBINA_SADRŽAJ'!$E$35='1. VSEBINA_SADRŽAJ'!$H$28,($D41*G41),($D41*G41)/'1. VSEBINA_SADRŽAJ'!$B$49)</f>
        <v>0</v>
      </c>
      <c r="I41" s="16"/>
      <c r="J41" s="121">
        <f>IF('1. VSEBINA_SADRŽAJ'!$E$35='1. VSEBINA_SADRŽAJ'!$H$28,($D41*I41),($D41*I41)/'1. VSEBINA_SADRŽAJ'!$B$49)</f>
        <v>0</v>
      </c>
      <c r="K41" s="16"/>
      <c r="L41" s="121">
        <f>IF('1. VSEBINA_SADRŽAJ'!$E$35='1. VSEBINA_SADRŽAJ'!$H$28,($D41*K41),($D41*K41)/'1. VSEBINA_SADRŽAJ'!$B$49)</f>
        <v>0</v>
      </c>
      <c r="M41" s="16"/>
      <c r="N41" s="121">
        <f>IF('1. VSEBINA_SADRŽAJ'!$E$35='1. VSEBINA_SADRŽAJ'!$H$28,($D41*M41),($D41*M41)/'1. VSEBINA_SADRŽAJ'!$B$49)</f>
        <v>0</v>
      </c>
      <c r="O41" s="16"/>
      <c r="P41" s="121">
        <f>IF('1. VSEBINA_SADRŽAJ'!$E$35='1. VSEBINA_SADRŽAJ'!$H$28,($D41*O41),($D41*O41)/'1. VSEBINA_SADRŽAJ'!$B$49)</f>
        <v>0</v>
      </c>
      <c r="Q41" s="16"/>
      <c r="R41" s="121">
        <f>IF('1. VSEBINA_SADRŽAJ'!$E$35='1. VSEBINA_SADRŽAJ'!$H$28,($D41*Q41),($D41*Q41)/'1. VSEBINA_SADRŽAJ'!$B$49)</f>
        <v>0</v>
      </c>
      <c r="S41" s="16"/>
      <c r="T41" s="121">
        <f>IF('1. VSEBINA_SADRŽAJ'!$E$35='1. VSEBINA_SADRŽAJ'!$H$28,($D41*S41),($D41*S41)/'1. VSEBINA_SADRŽAJ'!$B$49)</f>
        <v>0</v>
      </c>
      <c r="U41" s="297">
        <f t="shared" si="7"/>
        <v>0</v>
      </c>
      <c r="V41" s="4"/>
      <c r="X41" s="239" t="str">
        <f t="shared" si="0"/>
        <v>.</v>
      </c>
      <c r="AK41" s="240">
        <f t="shared" si="1"/>
        <v>0</v>
      </c>
      <c r="AL41" s="240">
        <f t="shared" si="1"/>
        <v>0</v>
      </c>
      <c r="AM41" s="240">
        <f t="shared" si="2"/>
        <v>0</v>
      </c>
      <c r="AN41" s="240">
        <f t="shared" si="3"/>
        <v>1</v>
      </c>
      <c r="AO41" s="240">
        <f t="shared" si="4"/>
        <v>0</v>
      </c>
      <c r="AP41" s="240">
        <f t="shared" si="5"/>
        <v>1</v>
      </c>
    </row>
    <row r="42" spans="1:42" ht="15">
      <c r="A42" s="300"/>
      <c r="B42" s="219"/>
      <c r="C42" s="15"/>
      <c r="D42" s="276"/>
      <c r="E42" s="16"/>
      <c r="F42" s="119">
        <f>IF('1. VSEBINA_SADRŽAJ'!$E$35='1. VSEBINA_SADRŽAJ'!$H$28,($D42*E42),($D42*E42)/'1. VSEBINA_SADRŽAJ'!$B$49)</f>
        <v>0</v>
      </c>
      <c r="G42" s="16"/>
      <c r="H42" s="119">
        <f>IF('1. VSEBINA_SADRŽAJ'!$E$35='1. VSEBINA_SADRŽAJ'!$H$28,($D42*G42),($D42*G42)/'1. VSEBINA_SADRŽAJ'!$B$49)</f>
        <v>0</v>
      </c>
      <c r="I42" s="16"/>
      <c r="J42" s="119">
        <f>IF('1. VSEBINA_SADRŽAJ'!$E$35='1. VSEBINA_SADRŽAJ'!$H$28,($D42*I42),($D42*I42)/'1. VSEBINA_SADRŽAJ'!$B$49)</f>
        <v>0</v>
      </c>
      <c r="K42" s="16"/>
      <c r="L42" s="119">
        <f>IF('1. VSEBINA_SADRŽAJ'!$E$35='1. VSEBINA_SADRŽAJ'!$H$28,($D42*K42),($D42*K42)/'1. VSEBINA_SADRŽAJ'!$B$49)</f>
        <v>0</v>
      </c>
      <c r="M42" s="16"/>
      <c r="N42" s="119">
        <f>IF('1. VSEBINA_SADRŽAJ'!$E$35='1. VSEBINA_SADRŽAJ'!$H$28,($D42*M42),($D42*M42)/'1. VSEBINA_SADRŽAJ'!$B$49)</f>
        <v>0</v>
      </c>
      <c r="O42" s="16"/>
      <c r="P42" s="119">
        <f>IF('1. VSEBINA_SADRŽAJ'!$E$35='1. VSEBINA_SADRŽAJ'!$H$28,($D42*O42),($D42*O42)/'1. VSEBINA_SADRŽAJ'!$B$49)</f>
        <v>0</v>
      </c>
      <c r="Q42" s="16"/>
      <c r="R42" s="119">
        <f>IF('1. VSEBINA_SADRŽAJ'!$E$35='1. VSEBINA_SADRŽAJ'!$H$28,($D42*Q42),($D42*Q42)/'1. VSEBINA_SADRŽAJ'!$B$49)</f>
        <v>0</v>
      </c>
      <c r="S42" s="16"/>
      <c r="T42" s="119">
        <f>IF('1. VSEBINA_SADRŽAJ'!$E$35='1. VSEBINA_SADRŽAJ'!$H$28,($D42*S42),($D42*S42)/'1. VSEBINA_SADRŽAJ'!$B$49)</f>
        <v>0</v>
      </c>
      <c r="U42" s="295">
        <f t="shared" si="7"/>
        <v>0</v>
      </c>
      <c r="V42" s="4"/>
      <c r="X42" s="239" t="str">
        <f t="shared" si="0"/>
        <v>.</v>
      </c>
      <c r="AK42" s="240">
        <f t="shared" si="1"/>
        <v>0</v>
      </c>
      <c r="AL42" s="240">
        <f t="shared" si="1"/>
        <v>0</v>
      </c>
      <c r="AM42" s="240">
        <f t="shared" si="2"/>
        <v>0</v>
      </c>
      <c r="AN42" s="240">
        <f t="shared" si="3"/>
        <v>1</v>
      </c>
      <c r="AO42" s="240">
        <f t="shared" si="4"/>
        <v>0</v>
      </c>
      <c r="AP42" s="240">
        <f t="shared" si="5"/>
        <v>1</v>
      </c>
    </row>
    <row r="43" spans="1:42" ht="15">
      <c r="A43" s="301"/>
      <c r="B43" s="219"/>
      <c r="C43" s="17"/>
      <c r="D43" s="276"/>
      <c r="E43" s="16"/>
      <c r="F43" s="122">
        <f>IF('1. VSEBINA_SADRŽAJ'!$E$35='1. VSEBINA_SADRŽAJ'!$H$28,($D43*E43),($D43*E43)/'1. VSEBINA_SADRŽAJ'!$B$49)</f>
        <v>0</v>
      </c>
      <c r="G43" s="16"/>
      <c r="H43" s="122">
        <f>IF('1. VSEBINA_SADRŽAJ'!$E$35='1. VSEBINA_SADRŽAJ'!$H$28,($D43*G43),($D43*G43)/'1. VSEBINA_SADRŽAJ'!$B$49)</f>
        <v>0</v>
      </c>
      <c r="I43" s="16"/>
      <c r="J43" s="122">
        <f>IF('1. VSEBINA_SADRŽAJ'!$E$35='1. VSEBINA_SADRŽAJ'!$H$28,($D43*I43),($D43*I43)/'1. VSEBINA_SADRŽAJ'!$B$49)</f>
        <v>0</v>
      </c>
      <c r="K43" s="16"/>
      <c r="L43" s="122">
        <f>IF('1. VSEBINA_SADRŽAJ'!$E$35='1. VSEBINA_SADRŽAJ'!$H$28,($D43*K43),($D43*K43)/'1. VSEBINA_SADRŽAJ'!$B$49)</f>
        <v>0</v>
      </c>
      <c r="M43" s="16"/>
      <c r="N43" s="122">
        <f>IF('1. VSEBINA_SADRŽAJ'!$E$35='1. VSEBINA_SADRŽAJ'!$H$28,($D43*M43),($D43*M43)/'1. VSEBINA_SADRŽAJ'!$B$49)</f>
        <v>0</v>
      </c>
      <c r="O43" s="16"/>
      <c r="P43" s="122">
        <f>IF('1. VSEBINA_SADRŽAJ'!$E$35='1. VSEBINA_SADRŽAJ'!$H$28,($D43*O43),($D43*O43)/'1. VSEBINA_SADRŽAJ'!$B$49)</f>
        <v>0</v>
      </c>
      <c r="Q43" s="16"/>
      <c r="R43" s="122">
        <f>IF('1. VSEBINA_SADRŽAJ'!$E$35='1. VSEBINA_SADRŽAJ'!$H$28,($D43*Q43),($D43*Q43)/'1. VSEBINA_SADRŽAJ'!$B$49)</f>
        <v>0</v>
      </c>
      <c r="S43" s="16"/>
      <c r="T43" s="122">
        <f>IF('1. VSEBINA_SADRŽAJ'!$E$35='1. VSEBINA_SADRŽAJ'!$H$28,($D43*S43),($D43*S43)/'1. VSEBINA_SADRŽAJ'!$B$49)</f>
        <v>0</v>
      </c>
      <c r="U43" s="298">
        <f t="shared" si="7"/>
        <v>0</v>
      </c>
      <c r="V43" s="4"/>
      <c r="X43" s="239" t="str">
        <f t="shared" si="0"/>
        <v>.</v>
      </c>
      <c r="Y43" s="114">
        <f>SUM(U41:U43)</f>
        <v>0</v>
      </c>
      <c r="AK43" s="240">
        <f t="shared" si="1"/>
        <v>0</v>
      </c>
      <c r="AL43" s="240">
        <f t="shared" si="1"/>
        <v>0</v>
      </c>
      <c r="AM43" s="240">
        <f t="shared" si="2"/>
        <v>0</v>
      </c>
      <c r="AN43" s="240">
        <f t="shared" si="3"/>
        <v>1</v>
      </c>
      <c r="AO43" s="240">
        <f t="shared" si="4"/>
        <v>0</v>
      </c>
      <c r="AP43" s="240">
        <f t="shared" si="5"/>
        <v>1</v>
      </c>
    </row>
    <row r="44" spans="1:42" ht="15">
      <c r="A44" s="321" t="str">
        <f>'1. VSEBINA_SADRŽAJ'!B36</f>
        <v>P9 -</v>
      </c>
      <c r="B44" s="220"/>
      <c r="C44" s="19"/>
      <c r="D44" s="292"/>
      <c r="E44" s="14"/>
      <c r="F44" s="117">
        <f>IF('1. VSEBINA_SADRŽAJ'!$E$36='1. VSEBINA_SADRŽAJ'!$H$28,($D44*E44),($D44*E44)/'1. VSEBINA_SADRŽAJ'!$B$49)</f>
        <v>0</v>
      </c>
      <c r="G44" s="14"/>
      <c r="H44" s="117">
        <f>IF('1. VSEBINA_SADRŽAJ'!$E$36='1. VSEBINA_SADRŽAJ'!$H$28,($D44*G44),($D44*G44)/'1. VSEBINA_SADRŽAJ'!$B$49)</f>
        <v>0</v>
      </c>
      <c r="I44" s="14"/>
      <c r="J44" s="117">
        <f>IF('1. VSEBINA_SADRŽAJ'!$E$36='1. VSEBINA_SADRŽAJ'!$H$28,($D44*I44),($D44*I44)/'1. VSEBINA_SADRŽAJ'!$B$49)</f>
        <v>0</v>
      </c>
      <c r="K44" s="14"/>
      <c r="L44" s="117">
        <f>IF('1. VSEBINA_SADRŽAJ'!$E$36='1. VSEBINA_SADRŽAJ'!$H$28,($D44*K44),($D44*K44)/'1. VSEBINA_SADRŽAJ'!$B$49)</f>
        <v>0</v>
      </c>
      <c r="M44" s="14"/>
      <c r="N44" s="117">
        <f>IF('1. VSEBINA_SADRŽAJ'!$E$36='1. VSEBINA_SADRŽAJ'!$H$28,($D44*M44),($D44*M44)/'1. VSEBINA_SADRŽAJ'!$B$49)</f>
        <v>0</v>
      </c>
      <c r="O44" s="14"/>
      <c r="P44" s="117">
        <f>IF('1. VSEBINA_SADRŽAJ'!$E$36='1. VSEBINA_SADRŽAJ'!$H$28,($D44*O44),($D44*O44)/'1. VSEBINA_SADRŽAJ'!$B$49)</f>
        <v>0</v>
      </c>
      <c r="Q44" s="14"/>
      <c r="R44" s="117">
        <f>IF('1. VSEBINA_SADRŽAJ'!$E$36='1. VSEBINA_SADRŽAJ'!$H$28,($D44*Q44),($D44*Q44)/'1. VSEBINA_SADRŽAJ'!$B$49)</f>
        <v>0</v>
      </c>
      <c r="S44" s="14"/>
      <c r="T44" s="117">
        <f>IF('1. VSEBINA_SADRŽAJ'!$E$36='1. VSEBINA_SADRŽAJ'!$H$28,($D44*S44),($D44*S44)/'1. VSEBINA_SADRŽAJ'!$B$49)</f>
        <v>0</v>
      </c>
      <c r="U44" s="294">
        <f t="shared" si="7"/>
        <v>0</v>
      </c>
      <c r="V44" s="4"/>
      <c r="X44" s="239" t="str">
        <f t="shared" si="0"/>
        <v>.</v>
      </c>
      <c r="AK44" s="240">
        <f t="shared" si="1"/>
        <v>0</v>
      </c>
      <c r="AL44" s="240">
        <f t="shared" si="1"/>
        <v>0</v>
      </c>
      <c r="AM44" s="240">
        <f t="shared" si="2"/>
        <v>0</v>
      </c>
      <c r="AN44" s="240">
        <f t="shared" si="3"/>
        <v>1</v>
      </c>
      <c r="AO44" s="240">
        <f t="shared" si="4"/>
        <v>0</v>
      </c>
      <c r="AP44" s="240">
        <f t="shared" si="5"/>
        <v>1</v>
      </c>
    </row>
    <row r="45" spans="1:42" ht="15">
      <c r="A45" s="300"/>
      <c r="B45" s="219"/>
      <c r="C45" s="19"/>
      <c r="D45" s="276"/>
      <c r="E45" s="16"/>
      <c r="F45" s="119">
        <f>IF('1. VSEBINA_SADRŽAJ'!$E$36='1. VSEBINA_SADRŽAJ'!$H$28,($D45*E45),($D45*E45)/'1. VSEBINA_SADRŽAJ'!$B$49)</f>
        <v>0</v>
      </c>
      <c r="G45" s="16"/>
      <c r="H45" s="119">
        <f>IF('1. VSEBINA_SADRŽAJ'!$E$36='1. VSEBINA_SADRŽAJ'!$H$28,($D45*G45),($D45*G45)/'1. VSEBINA_SADRŽAJ'!$B$49)</f>
        <v>0</v>
      </c>
      <c r="I45" s="16"/>
      <c r="J45" s="119">
        <f>IF('1. VSEBINA_SADRŽAJ'!$E$36='1. VSEBINA_SADRŽAJ'!$H$28,($D45*I45),($D45*I45)/'1. VSEBINA_SADRŽAJ'!$B$49)</f>
        <v>0</v>
      </c>
      <c r="K45" s="16"/>
      <c r="L45" s="119">
        <f>IF('1. VSEBINA_SADRŽAJ'!$E$36='1. VSEBINA_SADRŽAJ'!$H$28,($D45*K45),($D45*K45)/'1. VSEBINA_SADRŽAJ'!$B$49)</f>
        <v>0</v>
      </c>
      <c r="M45" s="16"/>
      <c r="N45" s="119">
        <f>IF('1. VSEBINA_SADRŽAJ'!$E$36='1. VSEBINA_SADRŽAJ'!$H$28,($D45*M45),($D45*M45)/'1. VSEBINA_SADRŽAJ'!$B$49)</f>
        <v>0</v>
      </c>
      <c r="O45" s="16"/>
      <c r="P45" s="119">
        <f>IF('1. VSEBINA_SADRŽAJ'!$E$36='1. VSEBINA_SADRŽAJ'!$H$28,($D45*O45),($D45*O45)/'1. VSEBINA_SADRŽAJ'!$B$49)</f>
        <v>0</v>
      </c>
      <c r="Q45" s="16"/>
      <c r="R45" s="119">
        <f>IF('1. VSEBINA_SADRŽAJ'!$E$36='1. VSEBINA_SADRŽAJ'!$H$28,($D45*Q45),($D45*Q45)/'1. VSEBINA_SADRŽAJ'!$B$49)</f>
        <v>0</v>
      </c>
      <c r="S45" s="16"/>
      <c r="T45" s="119">
        <f>IF('1. VSEBINA_SADRŽAJ'!$E$36='1. VSEBINA_SADRŽAJ'!$H$28,($D45*S45),($D45*S45)/'1. VSEBINA_SADRŽAJ'!$B$49)</f>
        <v>0</v>
      </c>
      <c r="U45" s="295">
        <f t="shared" si="7"/>
        <v>0</v>
      </c>
      <c r="V45" s="4"/>
      <c r="X45" s="239" t="str">
        <f t="shared" si="0"/>
        <v>.</v>
      </c>
      <c r="AK45" s="240">
        <f t="shared" si="1"/>
        <v>0</v>
      </c>
      <c r="AL45" s="240">
        <f t="shared" si="1"/>
        <v>0</v>
      </c>
      <c r="AM45" s="240">
        <f t="shared" si="2"/>
        <v>0</v>
      </c>
      <c r="AN45" s="240">
        <f t="shared" si="3"/>
        <v>1</v>
      </c>
      <c r="AO45" s="240">
        <f t="shared" si="4"/>
        <v>0</v>
      </c>
      <c r="AP45" s="240">
        <f t="shared" si="5"/>
        <v>1</v>
      </c>
    </row>
    <row r="46" spans="1:42" ht="15">
      <c r="A46" s="301"/>
      <c r="B46" s="263"/>
      <c r="C46" s="19"/>
      <c r="D46" s="293"/>
      <c r="E46" s="18"/>
      <c r="F46" s="120">
        <f>IF('1. VSEBINA_SADRŽAJ'!$E$36='1. VSEBINA_SADRŽAJ'!$H$28,($D46*E46),($D46*E46)/'1. VSEBINA_SADRŽAJ'!$B$49)</f>
        <v>0</v>
      </c>
      <c r="G46" s="18"/>
      <c r="H46" s="120">
        <f>IF('1. VSEBINA_SADRŽAJ'!$E$36='1. VSEBINA_SADRŽAJ'!$H$28,($D46*G46),($D46*G46)/'1. VSEBINA_SADRŽAJ'!$B$49)</f>
        <v>0</v>
      </c>
      <c r="I46" s="18"/>
      <c r="J46" s="120">
        <f>IF('1. VSEBINA_SADRŽAJ'!$E$36='1. VSEBINA_SADRŽAJ'!$H$28,($D46*I46),($D46*I46)/'1. VSEBINA_SADRŽAJ'!$B$49)</f>
        <v>0</v>
      </c>
      <c r="K46" s="18"/>
      <c r="L46" s="120">
        <f>IF('1. VSEBINA_SADRŽAJ'!$E$36='1. VSEBINA_SADRŽAJ'!$H$28,($D46*K46),($D46*K46)/'1. VSEBINA_SADRŽAJ'!$B$49)</f>
        <v>0</v>
      </c>
      <c r="M46" s="18"/>
      <c r="N46" s="120">
        <f>IF('1. VSEBINA_SADRŽAJ'!$E$36='1. VSEBINA_SADRŽAJ'!$H$28,($D46*M46),($D46*M46)/'1. VSEBINA_SADRŽAJ'!$B$49)</f>
        <v>0</v>
      </c>
      <c r="O46" s="18"/>
      <c r="P46" s="120">
        <f>IF('1. VSEBINA_SADRŽAJ'!$E$36='1. VSEBINA_SADRŽAJ'!$H$28,($D46*O46),($D46*O46)/'1. VSEBINA_SADRŽAJ'!$B$49)</f>
        <v>0</v>
      </c>
      <c r="Q46" s="18"/>
      <c r="R46" s="120">
        <f>IF('1. VSEBINA_SADRŽAJ'!$E$36='1. VSEBINA_SADRŽAJ'!$H$28,($D46*Q46),($D46*Q46)/'1. VSEBINA_SADRŽAJ'!$B$49)</f>
        <v>0</v>
      </c>
      <c r="S46" s="18"/>
      <c r="T46" s="120">
        <f>IF('1. VSEBINA_SADRŽAJ'!$E$36='1. VSEBINA_SADRŽAJ'!$H$28,($D46*S46),($D46*S46)/'1. VSEBINA_SADRŽAJ'!$B$49)</f>
        <v>0</v>
      </c>
      <c r="U46" s="296">
        <f t="shared" si="7"/>
        <v>0</v>
      </c>
      <c r="V46" s="4"/>
      <c r="X46" s="239" t="str">
        <f t="shared" si="0"/>
        <v>.</v>
      </c>
      <c r="Y46" s="114">
        <f>SUM(U44:U46)</f>
        <v>0</v>
      </c>
      <c r="AK46" s="240">
        <f t="shared" si="1"/>
        <v>0</v>
      </c>
      <c r="AL46" s="240">
        <f t="shared" si="1"/>
        <v>0</v>
      </c>
      <c r="AM46" s="240">
        <f t="shared" si="2"/>
        <v>0</v>
      </c>
      <c r="AN46" s="240">
        <f t="shared" si="3"/>
        <v>1</v>
      </c>
      <c r="AO46" s="240">
        <f t="shared" si="4"/>
        <v>0</v>
      </c>
      <c r="AP46" s="240">
        <f t="shared" si="5"/>
        <v>1</v>
      </c>
    </row>
    <row r="47" spans="1:42" ht="15">
      <c r="A47" s="321" t="str">
        <f>'1. VSEBINA_SADRŽAJ'!B37</f>
        <v>P10 -</v>
      </c>
      <c r="B47" s="220"/>
      <c r="C47" s="13"/>
      <c r="D47" s="276"/>
      <c r="E47" s="14"/>
      <c r="F47" s="117">
        <f>IF('1. VSEBINA_SADRŽAJ'!$E$37='1. VSEBINA_SADRŽAJ'!$H$28,($D47*E47),($D47*E47)/'1. VSEBINA_SADRŽAJ'!$B$49)</f>
        <v>0</v>
      </c>
      <c r="G47" s="14"/>
      <c r="H47" s="117">
        <f>IF('1. VSEBINA_SADRŽAJ'!$E$37='1. VSEBINA_SADRŽAJ'!$H$28,($D47*G47),($D47*G47)/'1. VSEBINA_SADRŽAJ'!$B$49)</f>
        <v>0</v>
      </c>
      <c r="I47" s="14"/>
      <c r="J47" s="117">
        <f>IF('1. VSEBINA_SADRŽAJ'!$E$37='1. VSEBINA_SADRŽAJ'!$H$28,($D47*I47),($D47*I47)/'1. VSEBINA_SADRŽAJ'!$B$49)</f>
        <v>0</v>
      </c>
      <c r="K47" s="14"/>
      <c r="L47" s="117">
        <f>IF('1. VSEBINA_SADRŽAJ'!$E$37='1. VSEBINA_SADRŽAJ'!$H$28,($D47*K47),($D47*K47)/'1. VSEBINA_SADRŽAJ'!$B$49)</f>
        <v>0</v>
      </c>
      <c r="M47" s="14"/>
      <c r="N47" s="117">
        <f>IF('1. VSEBINA_SADRŽAJ'!$E$37='1. VSEBINA_SADRŽAJ'!$H$28,($D47*M47),($D47*M47)/'1. VSEBINA_SADRŽAJ'!$B$49)</f>
        <v>0</v>
      </c>
      <c r="O47" s="14"/>
      <c r="P47" s="117">
        <f>IF('1. VSEBINA_SADRŽAJ'!$E$37='1. VSEBINA_SADRŽAJ'!$H$28,($D47*O47),($D47*O47)/'1. VSEBINA_SADRŽAJ'!$B$49)</f>
        <v>0</v>
      </c>
      <c r="Q47" s="14"/>
      <c r="R47" s="117">
        <f>IF('1. VSEBINA_SADRŽAJ'!$E$37='1. VSEBINA_SADRŽAJ'!$H$28,($D47*Q47),($D47*Q47)/'1. VSEBINA_SADRŽAJ'!$B$49)</f>
        <v>0</v>
      </c>
      <c r="S47" s="14"/>
      <c r="T47" s="117">
        <f>IF('1. VSEBINA_SADRŽAJ'!$E$37='1. VSEBINA_SADRŽAJ'!$H$28,($D47*S47),($D47*S47)/'1. VSEBINA_SADRŽAJ'!$B$49)</f>
        <v>0</v>
      </c>
      <c r="U47" s="294">
        <f aca="true" t="shared" si="8" ref="U47:U79">T47+R47+P47+N47+L47+J47+H47+F47</f>
        <v>0</v>
      </c>
      <c r="V47" s="4"/>
      <c r="X47" s="239" t="str">
        <f t="shared" si="0"/>
        <v>.</v>
      </c>
      <c r="AK47" s="240">
        <f t="shared" si="1"/>
        <v>0</v>
      </c>
      <c r="AL47" s="240">
        <f t="shared" si="1"/>
        <v>0</v>
      </c>
      <c r="AM47" s="240">
        <f t="shared" si="2"/>
        <v>0</v>
      </c>
      <c r="AN47" s="240">
        <f t="shared" si="3"/>
        <v>1</v>
      </c>
      <c r="AO47" s="240">
        <f t="shared" si="4"/>
        <v>0</v>
      </c>
      <c r="AP47" s="240">
        <f t="shared" si="5"/>
        <v>1</v>
      </c>
    </row>
    <row r="48" spans="1:42" ht="15">
      <c r="A48" s="300"/>
      <c r="B48" s="219"/>
      <c r="C48" s="15"/>
      <c r="D48" s="276"/>
      <c r="E48" s="16"/>
      <c r="F48" s="119">
        <f>IF('1. VSEBINA_SADRŽAJ'!$E$37='1. VSEBINA_SADRŽAJ'!$H$28,($D48*E48),($D48*E48)/'1. VSEBINA_SADRŽAJ'!$B$49)</f>
        <v>0</v>
      </c>
      <c r="G48" s="16"/>
      <c r="H48" s="119">
        <f>IF('1. VSEBINA_SADRŽAJ'!$E$37='1. VSEBINA_SADRŽAJ'!$H$28,($D48*G48),($D48*G48)/'1. VSEBINA_SADRŽAJ'!$B$49)</f>
        <v>0</v>
      </c>
      <c r="I48" s="16"/>
      <c r="J48" s="119">
        <f>IF('1. VSEBINA_SADRŽAJ'!$E$37='1. VSEBINA_SADRŽAJ'!$H$28,($D48*I48),($D48*I48)/'1. VSEBINA_SADRŽAJ'!$B$49)</f>
        <v>0</v>
      </c>
      <c r="K48" s="16"/>
      <c r="L48" s="119">
        <f>IF('1. VSEBINA_SADRŽAJ'!$E$37='1. VSEBINA_SADRŽAJ'!$H$28,($D48*K48),($D48*K48)/'1. VSEBINA_SADRŽAJ'!$B$49)</f>
        <v>0</v>
      </c>
      <c r="M48" s="16"/>
      <c r="N48" s="119">
        <f>IF('1. VSEBINA_SADRŽAJ'!$E$37='1. VSEBINA_SADRŽAJ'!$H$28,($D48*M48),($D48*M48)/'1. VSEBINA_SADRŽAJ'!$B$49)</f>
        <v>0</v>
      </c>
      <c r="O48" s="16"/>
      <c r="P48" s="119">
        <f>IF('1. VSEBINA_SADRŽAJ'!$E$37='1. VSEBINA_SADRŽAJ'!$H$28,($D48*O48),($D48*O48)/'1. VSEBINA_SADRŽAJ'!$B$49)</f>
        <v>0</v>
      </c>
      <c r="Q48" s="16"/>
      <c r="R48" s="119">
        <f>IF('1. VSEBINA_SADRŽAJ'!$E$37='1. VSEBINA_SADRŽAJ'!$H$28,($D48*Q48),($D48*Q48)/'1. VSEBINA_SADRŽAJ'!$B$49)</f>
        <v>0</v>
      </c>
      <c r="S48" s="16"/>
      <c r="T48" s="119">
        <f>IF('1. VSEBINA_SADRŽAJ'!$E$37='1. VSEBINA_SADRŽAJ'!$H$28,($D48*S48),($D48*S48)/'1. VSEBINA_SADRŽAJ'!$B$49)</f>
        <v>0</v>
      </c>
      <c r="U48" s="295">
        <f t="shared" si="8"/>
        <v>0</v>
      </c>
      <c r="V48" s="4"/>
      <c r="X48" s="239" t="str">
        <f t="shared" si="0"/>
        <v>.</v>
      </c>
      <c r="AK48" s="240">
        <f t="shared" si="1"/>
        <v>0</v>
      </c>
      <c r="AL48" s="240">
        <f t="shared" si="1"/>
        <v>0</v>
      </c>
      <c r="AM48" s="240">
        <f t="shared" si="2"/>
        <v>0</v>
      </c>
      <c r="AN48" s="240">
        <f t="shared" si="3"/>
        <v>1</v>
      </c>
      <c r="AO48" s="240">
        <f t="shared" si="4"/>
        <v>0</v>
      </c>
      <c r="AP48" s="240">
        <f t="shared" si="5"/>
        <v>1</v>
      </c>
    </row>
    <row r="49" spans="1:42" ht="15">
      <c r="A49" s="301"/>
      <c r="B49" s="263"/>
      <c r="C49" s="15"/>
      <c r="D49" s="276"/>
      <c r="E49" s="18"/>
      <c r="F49" s="120">
        <f>IF('1. VSEBINA_SADRŽAJ'!$E$37='1. VSEBINA_SADRŽAJ'!$H$28,($D49*E49),($D49*E49)/'1. VSEBINA_SADRŽAJ'!$B$49)</f>
        <v>0</v>
      </c>
      <c r="G49" s="18"/>
      <c r="H49" s="120">
        <f>IF('1. VSEBINA_SADRŽAJ'!$E$37='1. VSEBINA_SADRŽAJ'!$H$28,($D49*G49),($D49*G49)/'1. VSEBINA_SADRŽAJ'!$B$49)</f>
        <v>0</v>
      </c>
      <c r="I49" s="18"/>
      <c r="J49" s="120">
        <f>IF('1. VSEBINA_SADRŽAJ'!$E$37='1. VSEBINA_SADRŽAJ'!$H$28,($D49*I49),($D49*I49)/'1. VSEBINA_SADRŽAJ'!$B$49)</f>
        <v>0</v>
      </c>
      <c r="K49" s="18"/>
      <c r="L49" s="120">
        <f>IF('1. VSEBINA_SADRŽAJ'!$E$37='1. VSEBINA_SADRŽAJ'!$H$28,($D49*K49),($D49*K49)/'1. VSEBINA_SADRŽAJ'!$B$49)</f>
        <v>0</v>
      </c>
      <c r="M49" s="18"/>
      <c r="N49" s="120">
        <f>IF('1. VSEBINA_SADRŽAJ'!$E$37='1. VSEBINA_SADRŽAJ'!$H$28,($D49*M49),($D49*M49)/'1. VSEBINA_SADRŽAJ'!$B$49)</f>
        <v>0</v>
      </c>
      <c r="O49" s="18"/>
      <c r="P49" s="120">
        <f>IF('1. VSEBINA_SADRŽAJ'!$E$37='1. VSEBINA_SADRŽAJ'!$H$28,($D49*O49),($D49*O49)/'1. VSEBINA_SADRŽAJ'!$B$49)</f>
        <v>0</v>
      </c>
      <c r="Q49" s="18"/>
      <c r="R49" s="120">
        <f>IF('1. VSEBINA_SADRŽAJ'!$E$37='1. VSEBINA_SADRŽAJ'!$H$28,($D49*Q49),($D49*Q49)/'1. VSEBINA_SADRŽAJ'!$B$49)</f>
        <v>0</v>
      </c>
      <c r="S49" s="18"/>
      <c r="T49" s="120">
        <f>IF('1. VSEBINA_SADRŽAJ'!$E$37='1. VSEBINA_SADRŽAJ'!$H$28,($D49*S49),($D49*S49)/'1. VSEBINA_SADRŽAJ'!$B$49)</f>
        <v>0</v>
      </c>
      <c r="U49" s="296">
        <f t="shared" si="8"/>
        <v>0</v>
      </c>
      <c r="V49" s="4"/>
      <c r="X49" s="239" t="str">
        <f t="shared" si="0"/>
        <v>.</v>
      </c>
      <c r="Y49" s="114">
        <f>SUM(U47:U49)</f>
        <v>0</v>
      </c>
      <c r="AK49" s="240">
        <f t="shared" si="1"/>
        <v>0</v>
      </c>
      <c r="AL49" s="240">
        <f t="shared" si="1"/>
        <v>0</v>
      </c>
      <c r="AM49" s="240">
        <f t="shared" si="2"/>
        <v>0</v>
      </c>
      <c r="AN49" s="240">
        <f t="shared" si="3"/>
        <v>1</v>
      </c>
      <c r="AO49" s="240">
        <f t="shared" si="4"/>
        <v>0</v>
      </c>
      <c r="AP49" s="240">
        <f t="shared" si="5"/>
        <v>1</v>
      </c>
    </row>
    <row r="50" spans="1:42" ht="15">
      <c r="A50" s="321" t="str">
        <f>'1. VSEBINA_SADRŽAJ'!B38</f>
        <v>P11 - </v>
      </c>
      <c r="B50" s="220"/>
      <c r="C50" s="13"/>
      <c r="D50" s="292"/>
      <c r="E50" s="14"/>
      <c r="F50" s="117">
        <f>IF('1. VSEBINA_SADRŽAJ'!$E$38='1. VSEBINA_SADRŽAJ'!$H$28,($D50*E50),($D50*E50)/'1. VSEBINA_SADRŽAJ'!$B$49)</f>
        <v>0</v>
      </c>
      <c r="G50" s="14"/>
      <c r="H50" s="117">
        <f>IF('1. VSEBINA_SADRŽAJ'!$E$38='1. VSEBINA_SADRŽAJ'!$H$28,($D50*G50),($D50*G50)/'1. VSEBINA_SADRŽAJ'!$B$49)</f>
        <v>0</v>
      </c>
      <c r="I50" s="14"/>
      <c r="J50" s="117">
        <f>IF('1. VSEBINA_SADRŽAJ'!$E$38='1. VSEBINA_SADRŽAJ'!$H$28,($D50*I50),($D50*I50)/'1. VSEBINA_SADRŽAJ'!$B$49)</f>
        <v>0</v>
      </c>
      <c r="K50" s="14"/>
      <c r="L50" s="117">
        <f>IF('1. VSEBINA_SADRŽAJ'!$E$38='1. VSEBINA_SADRŽAJ'!$H$28,($D50*K50),($D50*K50)/'1. VSEBINA_SADRŽAJ'!$B$49)</f>
        <v>0</v>
      </c>
      <c r="M50" s="14"/>
      <c r="N50" s="117">
        <f>IF('1. VSEBINA_SADRŽAJ'!$E$38='1. VSEBINA_SADRŽAJ'!$H$28,($D50*M50),($D50*M50)/'1. VSEBINA_SADRŽAJ'!$B$49)</f>
        <v>0</v>
      </c>
      <c r="O50" s="14"/>
      <c r="P50" s="117">
        <f>IF('1. VSEBINA_SADRŽAJ'!$E$38='1. VSEBINA_SADRŽAJ'!$H$28,($D50*O50),($D50*O50)/'1. VSEBINA_SADRŽAJ'!$B$49)</f>
        <v>0</v>
      </c>
      <c r="Q50" s="14"/>
      <c r="R50" s="117">
        <f>IF('1. VSEBINA_SADRŽAJ'!$E$38='1. VSEBINA_SADRŽAJ'!$H$28,($D50*Q50),($D50*Q50)/'1. VSEBINA_SADRŽAJ'!$B$49)</f>
        <v>0</v>
      </c>
      <c r="S50" s="14"/>
      <c r="T50" s="117">
        <f>IF('1. VSEBINA_SADRŽAJ'!$E$38='1. VSEBINA_SADRŽAJ'!$H$28,($D50*S50),($D50*S50)/'1. VSEBINA_SADRŽAJ'!$B$49)</f>
        <v>0</v>
      </c>
      <c r="U50" s="294">
        <f t="shared" si="8"/>
        <v>0</v>
      </c>
      <c r="V50" s="4"/>
      <c r="X50" s="239" t="str">
        <f t="shared" si="0"/>
        <v>.</v>
      </c>
      <c r="AK50" s="240">
        <f t="shared" si="1"/>
        <v>0</v>
      </c>
      <c r="AL50" s="240">
        <f t="shared" si="1"/>
        <v>0</v>
      </c>
      <c r="AM50" s="240">
        <f t="shared" si="2"/>
        <v>0</v>
      </c>
      <c r="AN50" s="240">
        <f t="shared" si="3"/>
        <v>1</v>
      </c>
      <c r="AO50" s="240">
        <f t="shared" si="4"/>
        <v>0</v>
      </c>
      <c r="AP50" s="240">
        <f t="shared" si="5"/>
        <v>1</v>
      </c>
    </row>
    <row r="51" spans="1:42" ht="15" customHeight="1">
      <c r="A51" s="300"/>
      <c r="B51" s="219"/>
      <c r="C51" s="19"/>
      <c r="D51" s="276"/>
      <c r="E51" s="16"/>
      <c r="F51" s="119">
        <f>IF('1. VSEBINA_SADRŽAJ'!$E$38='1. VSEBINA_SADRŽAJ'!$H$28,($D51*E51),($D51*E51)/'1. VSEBINA_SADRŽAJ'!$B$49)</f>
        <v>0</v>
      </c>
      <c r="G51" s="16"/>
      <c r="H51" s="119">
        <f>IF('1. VSEBINA_SADRŽAJ'!$E$38='1. VSEBINA_SADRŽAJ'!$H$28,($D51*G51),($D51*G51)/'1. VSEBINA_SADRŽAJ'!$B$49)</f>
        <v>0</v>
      </c>
      <c r="I51" s="16"/>
      <c r="J51" s="119">
        <f>IF('1. VSEBINA_SADRŽAJ'!$E$38='1. VSEBINA_SADRŽAJ'!$H$28,($D51*I51),($D51*I51)/'1. VSEBINA_SADRŽAJ'!$B$49)</f>
        <v>0</v>
      </c>
      <c r="K51" s="16"/>
      <c r="L51" s="119">
        <f>IF('1. VSEBINA_SADRŽAJ'!$E$38='1. VSEBINA_SADRŽAJ'!$H$28,($D51*K51),($D51*K51)/'1. VSEBINA_SADRŽAJ'!$B$49)</f>
        <v>0</v>
      </c>
      <c r="M51" s="16"/>
      <c r="N51" s="119">
        <f>IF('1. VSEBINA_SADRŽAJ'!$E$38='1. VSEBINA_SADRŽAJ'!$H$28,($D51*M51),($D51*M51)/'1. VSEBINA_SADRŽAJ'!$B$49)</f>
        <v>0</v>
      </c>
      <c r="O51" s="16"/>
      <c r="P51" s="119">
        <f>IF('1. VSEBINA_SADRŽAJ'!$E$38='1. VSEBINA_SADRŽAJ'!$H$28,($D51*O51),($D51*O51)/'1. VSEBINA_SADRŽAJ'!$B$49)</f>
        <v>0</v>
      </c>
      <c r="Q51" s="16"/>
      <c r="R51" s="119">
        <f>IF('1. VSEBINA_SADRŽAJ'!$E$38='1. VSEBINA_SADRŽAJ'!$H$28,($D51*Q51),($D51*Q51)/'1. VSEBINA_SADRŽAJ'!$B$49)</f>
        <v>0</v>
      </c>
      <c r="S51" s="16"/>
      <c r="T51" s="119">
        <f>IF('1. VSEBINA_SADRŽAJ'!$E$38='1. VSEBINA_SADRŽAJ'!$H$28,($D51*S51),($D51*S51)/'1. VSEBINA_SADRŽAJ'!$B$49)</f>
        <v>0</v>
      </c>
      <c r="U51" s="295">
        <f t="shared" si="8"/>
        <v>0</v>
      </c>
      <c r="V51" s="4"/>
      <c r="X51" s="239" t="str">
        <f t="shared" si="0"/>
        <v>.</v>
      </c>
      <c r="AK51" s="240">
        <f t="shared" si="1"/>
        <v>0</v>
      </c>
      <c r="AL51" s="240">
        <f t="shared" si="1"/>
        <v>0</v>
      </c>
      <c r="AM51" s="240">
        <f t="shared" si="2"/>
        <v>0</v>
      </c>
      <c r="AN51" s="240">
        <f t="shared" si="3"/>
        <v>1</v>
      </c>
      <c r="AO51" s="240">
        <f t="shared" si="4"/>
        <v>0</v>
      </c>
      <c r="AP51" s="240">
        <f t="shared" si="5"/>
        <v>1</v>
      </c>
    </row>
    <row r="52" spans="1:42" ht="13.5" customHeight="1">
      <c r="A52" s="301"/>
      <c r="B52" s="263"/>
      <c r="C52" s="19"/>
      <c r="D52" s="293"/>
      <c r="E52" s="18"/>
      <c r="F52" s="120">
        <f>IF('1. VSEBINA_SADRŽAJ'!$E$38='1. VSEBINA_SADRŽAJ'!$H$28,($D52*E52),($D52*E52)/'1. VSEBINA_SADRŽAJ'!$B$49)</f>
        <v>0</v>
      </c>
      <c r="G52" s="18"/>
      <c r="H52" s="120">
        <f>IF('1. VSEBINA_SADRŽAJ'!$E$38='1. VSEBINA_SADRŽAJ'!$H$28,($D52*G52),($D52*G52)/'1. VSEBINA_SADRŽAJ'!$B$49)</f>
        <v>0</v>
      </c>
      <c r="I52" s="18"/>
      <c r="J52" s="120">
        <f>IF('1. VSEBINA_SADRŽAJ'!$E$38='1. VSEBINA_SADRŽAJ'!$H$28,($D52*I52),($D52*I52)/'1. VSEBINA_SADRŽAJ'!$B$49)</f>
        <v>0</v>
      </c>
      <c r="K52" s="18"/>
      <c r="L52" s="120">
        <f>IF('1. VSEBINA_SADRŽAJ'!$E$38='1. VSEBINA_SADRŽAJ'!$H$28,($D52*K52),($D52*K52)/'1. VSEBINA_SADRŽAJ'!$B$49)</f>
        <v>0</v>
      </c>
      <c r="M52" s="18"/>
      <c r="N52" s="120">
        <f>IF('1. VSEBINA_SADRŽAJ'!$E$38='1. VSEBINA_SADRŽAJ'!$H$28,($D52*M52),($D52*M52)/'1. VSEBINA_SADRŽAJ'!$B$49)</f>
        <v>0</v>
      </c>
      <c r="O52" s="18"/>
      <c r="P52" s="120">
        <f>IF('1. VSEBINA_SADRŽAJ'!$E$38='1. VSEBINA_SADRŽAJ'!$H$28,($D52*O52),($D52*O52)/'1. VSEBINA_SADRŽAJ'!$B$49)</f>
        <v>0</v>
      </c>
      <c r="Q52" s="18"/>
      <c r="R52" s="120">
        <f>IF('1. VSEBINA_SADRŽAJ'!$E$38='1. VSEBINA_SADRŽAJ'!$H$28,($D52*Q52),($D52*Q52)/'1. VSEBINA_SADRŽAJ'!$B$49)</f>
        <v>0</v>
      </c>
      <c r="S52" s="18"/>
      <c r="T52" s="120">
        <f>IF('1. VSEBINA_SADRŽAJ'!$E$38='1. VSEBINA_SADRŽAJ'!$H$28,($D52*S52),($D52*S52)/'1. VSEBINA_SADRŽAJ'!$B$49)</f>
        <v>0</v>
      </c>
      <c r="U52" s="296">
        <f t="shared" si="8"/>
        <v>0</v>
      </c>
      <c r="V52" s="4"/>
      <c r="X52" s="239" t="str">
        <f t="shared" si="0"/>
        <v>.</v>
      </c>
      <c r="Y52" s="114">
        <f>SUM(U50:U52)</f>
        <v>0</v>
      </c>
      <c r="AK52" s="240">
        <f t="shared" si="1"/>
        <v>0</v>
      </c>
      <c r="AL52" s="240">
        <f t="shared" si="1"/>
        <v>0</v>
      </c>
      <c r="AM52" s="240">
        <f t="shared" si="2"/>
        <v>0</v>
      </c>
      <c r="AN52" s="240">
        <f t="shared" si="3"/>
        <v>1</v>
      </c>
      <c r="AO52" s="240">
        <f t="shared" si="4"/>
        <v>0</v>
      </c>
      <c r="AP52" s="240">
        <f t="shared" si="5"/>
        <v>1</v>
      </c>
    </row>
    <row r="53" spans="1:42" ht="15">
      <c r="A53" s="321" t="str">
        <f>'1. VSEBINA_SADRŽAJ'!B39</f>
        <v>P12 - </v>
      </c>
      <c r="B53" s="220"/>
      <c r="C53" s="290"/>
      <c r="D53" s="276"/>
      <c r="E53" s="14"/>
      <c r="F53" s="117">
        <f>IF('1. VSEBINA_SADRŽAJ'!$E$39='1. VSEBINA_SADRŽAJ'!$H$28,($D53*E53),($D53*E53)/'1. VSEBINA_SADRŽAJ'!$B$49)</f>
        <v>0</v>
      </c>
      <c r="G53" s="14"/>
      <c r="H53" s="117">
        <f>IF('1. VSEBINA_SADRŽAJ'!$E$39='1. VSEBINA_SADRŽAJ'!$H$28,($D53*G53),($D53*G53)/'1. VSEBINA_SADRŽAJ'!$B$49)</f>
        <v>0</v>
      </c>
      <c r="I53" s="14"/>
      <c r="J53" s="117">
        <f>IF('1. VSEBINA_SADRŽAJ'!$E$39='1. VSEBINA_SADRŽAJ'!$H$28,($D53*I53),($D53*I53)/'1. VSEBINA_SADRŽAJ'!$B$49)</f>
        <v>0</v>
      </c>
      <c r="K53" s="14"/>
      <c r="L53" s="117">
        <f>IF('1. VSEBINA_SADRŽAJ'!$E$39='1. VSEBINA_SADRŽAJ'!$H$28,($D53*K53),($D53*K53)/'1. VSEBINA_SADRŽAJ'!$B$49)</f>
        <v>0</v>
      </c>
      <c r="M53" s="14"/>
      <c r="N53" s="117">
        <f>IF('1. VSEBINA_SADRŽAJ'!$E$39='1. VSEBINA_SADRŽAJ'!$H$28,($D53*M53),($D53*M53)/'1. VSEBINA_SADRŽAJ'!$B$49)</f>
        <v>0</v>
      </c>
      <c r="O53" s="14"/>
      <c r="P53" s="117">
        <f>IF('1. VSEBINA_SADRŽAJ'!$E$39='1. VSEBINA_SADRŽAJ'!$H$28,($D53*O53),($D53*O53)/'1. VSEBINA_SADRŽAJ'!$B$49)</f>
        <v>0</v>
      </c>
      <c r="Q53" s="14"/>
      <c r="R53" s="117">
        <f>IF('1. VSEBINA_SADRŽAJ'!$E$39='1. VSEBINA_SADRŽAJ'!$H$28,($D53*Q53),($D53*Q53)/'1. VSEBINA_SADRŽAJ'!$B$49)</f>
        <v>0</v>
      </c>
      <c r="S53" s="14"/>
      <c r="T53" s="117">
        <f>IF('1. VSEBINA_SADRŽAJ'!$E$39='1. VSEBINA_SADRŽAJ'!$H$28,($D53*S53),($D53*S53)/'1. VSEBINA_SADRŽAJ'!$B$49)</f>
        <v>0</v>
      </c>
      <c r="U53" s="294">
        <f t="shared" si="8"/>
        <v>0</v>
      </c>
      <c r="V53" s="4"/>
      <c r="X53" s="239"/>
      <c r="AK53" s="240">
        <f aca="true" t="shared" si="9" ref="AK53:AK76">IF(C53=AR53,0,1)</f>
        <v>0</v>
      </c>
      <c r="AL53" s="240">
        <f aca="true" t="shared" si="10" ref="AL53:AL76">IF(D53=AS53,0,1)</f>
        <v>0</v>
      </c>
      <c r="AM53" s="240">
        <f aca="true" t="shared" si="11" ref="AM53:AM76">IF(E53+G53+I53+K53+M53+O53+Q53+S53=0,0,1)</f>
        <v>0</v>
      </c>
      <c r="AN53" s="240">
        <f aca="true" t="shared" si="12" ref="AN53:AN76">IF(AK53+AL53+AM53=0,1,0)</f>
        <v>1</v>
      </c>
      <c r="AO53" s="240">
        <f aca="true" t="shared" si="13" ref="AO53:AO76">IF(AK53+AL53+AM53=3,1,0)</f>
        <v>0</v>
      </c>
      <c r="AP53" s="240">
        <f aca="true" t="shared" si="14" ref="AP53:AP76">AN53+AO53</f>
        <v>1</v>
      </c>
    </row>
    <row r="54" spans="1:42" ht="15">
      <c r="A54" s="300"/>
      <c r="B54" s="219"/>
      <c r="C54" s="15"/>
      <c r="D54" s="276"/>
      <c r="E54" s="16"/>
      <c r="F54" s="119">
        <f>IF('1. VSEBINA_SADRŽAJ'!$E$39='1. VSEBINA_SADRŽAJ'!$H$28,($D54*E54),($D54*E54)/'1. VSEBINA_SADRŽAJ'!$B$49)</f>
        <v>0</v>
      </c>
      <c r="G54" s="16"/>
      <c r="H54" s="119">
        <f>IF('1. VSEBINA_SADRŽAJ'!$E$39='1. VSEBINA_SADRŽAJ'!$H$28,($D54*G54),($D54*G54)/'1. VSEBINA_SADRŽAJ'!$B$49)</f>
        <v>0</v>
      </c>
      <c r="I54" s="16"/>
      <c r="J54" s="119">
        <f>IF('1. VSEBINA_SADRŽAJ'!$E$39='1. VSEBINA_SADRŽAJ'!$H$28,($D54*I54),($D54*I54)/'1. VSEBINA_SADRŽAJ'!$B$49)</f>
        <v>0</v>
      </c>
      <c r="K54" s="16"/>
      <c r="L54" s="119">
        <f>IF('1. VSEBINA_SADRŽAJ'!$E$39='1. VSEBINA_SADRŽAJ'!$H$28,($D54*K54),($D54*K54)/'1. VSEBINA_SADRŽAJ'!$B$49)</f>
        <v>0</v>
      </c>
      <c r="M54" s="16"/>
      <c r="N54" s="119">
        <f>IF('1. VSEBINA_SADRŽAJ'!$E$39='1. VSEBINA_SADRŽAJ'!$H$28,($D54*M54),($D54*M54)/'1. VSEBINA_SADRŽAJ'!$B$49)</f>
        <v>0</v>
      </c>
      <c r="O54" s="16"/>
      <c r="P54" s="119">
        <f>IF('1. VSEBINA_SADRŽAJ'!$E$39='1. VSEBINA_SADRŽAJ'!$H$28,($D54*O54),($D54*O54)/'1. VSEBINA_SADRŽAJ'!$B$49)</f>
        <v>0</v>
      </c>
      <c r="Q54" s="16"/>
      <c r="R54" s="119">
        <f>IF('1. VSEBINA_SADRŽAJ'!$E$39='1. VSEBINA_SADRŽAJ'!$H$28,($D54*Q54),($D54*Q54)/'1. VSEBINA_SADRŽAJ'!$B$49)</f>
        <v>0</v>
      </c>
      <c r="S54" s="16"/>
      <c r="T54" s="119">
        <f>IF('1. VSEBINA_SADRŽAJ'!$E$39='1. VSEBINA_SADRŽAJ'!$H$28,($D54*S54),($D54*S54)/'1. VSEBINA_SADRŽAJ'!$B$49)</f>
        <v>0</v>
      </c>
      <c r="U54" s="295">
        <f t="shared" si="8"/>
        <v>0</v>
      </c>
      <c r="V54" s="4"/>
      <c r="X54" s="239"/>
      <c r="AK54" s="240">
        <f t="shared" si="9"/>
        <v>0</v>
      </c>
      <c r="AL54" s="240">
        <f t="shared" si="10"/>
        <v>0</v>
      </c>
      <c r="AM54" s="240">
        <f t="shared" si="11"/>
        <v>0</v>
      </c>
      <c r="AN54" s="240">
        <f t="shared" si="12"/>
        <v>1</v>
      </c>
      <c r="AO54" s="240">
        <f t="shared" si="13"/>
        <v>0</v>
      </c>
      <c r="AP54" s="240">
        <f t="shared" si="14"/>
        <v>1</v>
      </c>
    </row>
    <row r="55" spans="1:42" ht="15">
      <c r="A55" s="301"/>
      <c r="B55" s="263"/>
      <c r="C55" s="15"/>
      <c r="D55" s="276"/>
      <c r="E55" s="18"/>
      <c r="F55" s="120">
        <f>IF('1. VSEBINA_SADRŽAJ'!$E$39='1. VSEBINA_SADRŽAJ'!$H$28,($D55*E55),($D55*E55)/'1. VSEBINA_SADRŽAJ'!$B$49)</f>
        <v>0</v>
      </c>
      <c r="G55" s="18"/>
      <c r="H55" s="120">
        <f>IF('1. VSEBINA_SADRŽAJ'!$E$39='1. VSEBINA_SADRŽAJ'!$H$28,($D55*G55),($D55*G55)/'1. VSEBINA_SADRŽAJ'!$B$49)</f>
        <v>0</v>
      </c>
      <c r="I55" s="18"/>
      <c r="J55" s="120">
        <f>IF('1. VSEBINA_SADRŽAJ'!$E$39='1. VSEBINA_SADRŽAJ'!$H$28,($D55*I55),($D55*I55)/'1. VSEBINA_SADRŽAJ'!$B$49)</f>
        <v>0</v>
      </c>
      <c r="K55" s="18"/>
      <c r="L55" s="120">
        <f>IF('1. VSEBINA_SADRŽAJ'!$E$39='1. VSEBINA_SADRŽAJ'!$H$28,($D55*K55),($D55*K55)/'1. VSEBINA_SADRŽAJ'!$B$49)</f>
        <v>0</v>
      </c>
      <c r="M55" s="18"/>
      <c r="N55" s="120">
        <f>IF('1. VSEBINA_SADRŽAJ'!$E$39='1. VSEBINA_SADRŽAJ'!$H$28,($D55*M55),($D55*M55)/'1. VSEBINA_SADRŽAJ'!$B$49)</f>
        <v>0</v>
      </c>
      <c r="O55" s="18"/>
      <c r="P55" s="120">
        <f>IF('1. VSEBINA_SADRŽAJ'!$E$39='1. VSEBINA_SADRŽAJ'!$H$28,($D55*O55),($D55*O55)/'1. VSEBINA_SADRŽAJ'!$B$49)</f>
        <v>0</v>
      </c>
      <c r="Q55" s="18"/>
      <c r="R55" s="120">
        <f>IF('1. VSEBINA_SADRŽAJ'!$E$39='1. VSEBINA_SADRŽAJ'!$H$28,($D55*Q55),($D55*Q55)/'1. VSEBINA_SADRŽAJ'!$B$49)</f>
        <v>0</v>
      </c>
      <c r="S55" s="18"/>
      <c r="T55" s="120">
        <f>IF('1. VSEBINA_SADRŽAJ'!$E$39='1. VSEBINA_SADRŽAJ'!$H$28,($D55*S55),($D55*S55)/'1. VSEBINA_SADRŽAJ'!$B$49)</f>
        <v>0</v>
      </c>
      <c r="U55" s="296">
        <f t="shared" si="8"/>
        <v>0</v>
      </c>
      <c r="V55" s="4"/>
      <c r="X55" s="239"/>
      <c r="Y55" s="114">
        <f>SUM(U53:U55)</f>
        <v>0</v>
      </c>
      <c r="AK55" s="240">
        <f t="shared" si="9"/>
        <v>0</v>
      </c>
      <c r="AL55" s="240">
        <f t="shared" si="10"/>
        <v>0</v>
      </c>
      <c r="AM55" s="240">
        <f t="shared" si="11"/>
        <v>0</v>
      </c>
      <c r="AN55" s="240">
        <f t="shared" si="12"/>
        <v>1</v>
      </c>
      <c r="AO55" s="240">
        <f t="shared" si="13"/>
        <v>0</v>
      </c>
      <c r="AP55" s="240">
        <f t="shared" si="14"/>
        <v>1</v>
      </c>
    </row>
    <row r="56" spans="1:42" ht="15">
      <c r="A56" s="303" t="str">
        <f>'1. VSEBINA_SADRŽAJ'!B40</f>
        <v>P13 - </v>
      </c>
      <c r="B56" s="219"/>
      <c r="C56" s="13"/>
      <c r="D56" s="292"/>
      <c r="E56" s="16"/>
      <c r="F56" s="121">
        <f>IF('1. VSEBINA_SADRŽAJ'!$E$40='1. VSEBINA_SADRŽAJ'!$H$28,($D56*E56),($D56*E56)/'1. VSEBINA_SADRŽAJ'!$B$49)</f>
        <v>0</v>
      </c>
      <c r="G56" s="16"/>
      <c r="H56" s="121">
        <f>IF('1. VSEBINA_SADRŽAJ'!$E$40='1. VSEBINA_SADRŽAJ'!$H$28,($D56*G56),($D56*G56)/'1. VSEBINA_SADRŽAJ'!$B$49)</f>
        <v>0</v>
      </c>
      <c r="I56" s="16"/>
      <c r="J56" s="121">
        <f>IF('1. VSEBINA_SADRŽAJ'!$E$40='1. VSEBINA_SADRŽAJ'!$H$28,($D56*I56),($D56*I56)/'1. VSEBINA_SADRŽAJ'!$B$49)</f>
        <v>0</v>
      </c>
      <c r="K56" s="16"/>
      <c r="L56" s="121">
        <f>IF('1. VSEBINA_SADRŽAJ'!$E$40='1. VSEBINA_SADRŽAJ'!$H$28,($D56*K56),($D56*K56)/'1. VSEBINA_SADRŽAJ'!$B$49)</f>
        <v>0</v>
      </c>
      <c r="M56" s="16"/>
      <c r="N56" s="121">
        <f>IF('1. VSEBINA_SADRŽAJ'!$E$40='1. VSEBINA_SADRŽAJ'!$H$28,($D56*M56),($D56*M56)/'1. VSEBINA_SADRŽAJ'!$B$49)</f>
        <v>0</v>
      </c>
      <c r="O56" s="16"/>
      <c r="P56" s="121">
        <f>IF('1. VSEBINA_SADRŽAJ'!$E$40='1. VSEBINA_SADRŽAJ'!$H$28,($D56*O56),($D56*O56)/'1. VSEBINA_SADRŽAJ'!$B$49)</f>
        <v>0</v>
      </c>
      <c r="Q56" s="16"/>
      <c r="R56" s="121">
        <f>IF('1. VSEBINA_SADRŽAJ'!$E$40='1. VSEBINA_SADRŽAJ'!$H$28,($D56*Q56),($D56*Q56)/'1. VSEBINA_SADRŽAJ'!$B$49)</f>
        <v>0</v>
      </c>
      <c r="S56" s="16"/>
      <c r="T56" s="121">
        <f>IF('1. VSEBINA_SADRŽAJ'!$E$40='1. VSEBINA_SADRŽAJ'!$H$28,($D56*S56),($D56*S56)/'1. VSEBINA_SADRŽAJ'!$B$49)</f>
        <v>0</v>
      </c>
      <c r="U56" s="297">
        <f t="shared" si="8"/>
        <v>0</v>
      </c>
      <c r="V56" s="4"/>
      <c r="X56" s="239"/>
      <c r="AK56" s="240">
        <f t="shared" si="9"/>
        <v>0</v>
      </c>
      <c r="AL56" s="240">
        <f t="shared" si="10"/>
        <v>0</v>
      </c>
      <c r="AM56" s="240">
        <f t="shared" si="11"/>
        <v>0</v>
      </c>
      <c r="AN56" s="240">
        <f t="shared" si="12"/>
        <v>1</v>
      </c>
      <c r="AO56" s="240">
        <f t="shared" si="13"/>
        <v>0</v>
      </c>
      <c r="AP56" s="240">
        <f t="shared" si="14"/>
        <v>1</v>
      </c>
    </row>
    <row r="57" spans="1:42" ht="15">
      <c r="A57" s="300"/>
      <c r="B57" s="219"/>
      <c r="C57" s="15"/>
      <c r="D57" s="276"/>
      <c r="E57" s="16"/>
      <c r="F57" s="119">
        <f>IF('1. VSEBINA_SADRŽAJ'!$E$40='1. VSEBINA_SADRŽAJ'!$H$28,($D57*E57),($D57*E57)/'1. VSEBINA_SADRŽAJ'!$B$49)</f>
        <v>0</v>
      </c>
      <c r="G57" s="16"/>
      <c r="H57" s="119">
        <f>IF('1. VSEBINA_SADRŽAJ'!$E$40='1. VSEBINA_SADRŽAJ'!$H$28,($D57*G57),($D57*G57)/'1. VSEBINA_SADRŽAJ'!$B$49)</f>
        <v>0</v>
      </c>
      <c r="I57" s="16"/>
      <c r="J57" s="119">
        <f>IF('1. VSEBINA_SADRŽAJ'!$E$40='1. VSEBINA_SADRŽAJ'!$H$28,($D57*I57),($D57*I57)/'1. VSEBINA_SADRŽAJ'!$B$49)</f>
        <v>0</v>
      </c>
      <c r="K57" s="16"/>
      <c r="L57" s="119">
        <f>IF('1. VSEBINA_SADRŽAJ'!$E$40='1. VSEBINA_SADRŽAJ'!$H$28,($D57*K57),($D57*K57)/'1. VSEBINA_SADRŽAJ'!$B$49)</f>
        <v>0</v>
      </c>
      <c r="M57" s="16"/>
      <c r="N57" s="119">
        <f>IF('1. VSEBINA_SADRŽAJ'!$E$40='1. VSEBINA_SADRŽAJ'!$H$28,($D57*M57),($D57*M57)/'1. VSEBINA_SADRŽAJ'!$B$49)</f>
        <v>0</v>
      </c>
      <c r="O57" s="16"/>
      <c r="P57" s="119">
        <f>IF('1. VSEBINA_SADRŽAJ'!$E$40='1. VSEBINA_SADRŽAJ'!$H$28,($D57*O57),($D57*O57)/'1. VSEBINA_SADRŽAJ'!$B$49)</f>
        <v>0</v>
      </c>
      <c r="Q57" s="16"/>
      <c r="R57" s="119">
        <f>IF('1. VSEBINA_SADRŽAJ'!$E$40='1. VSEBINA_SADRŽAJ'!$H$28,($D57*Q57),($D57*Q57)/'1. VSEBINA_SADRŽAJ'!$B$49)</f>
        <v>0</v>
      </c>
      <c r="S57" s="16"/>
      <c r="T57" s="119">
        <f>IF('1. VSEBINA_SADRŽAJ'!$E$40='1. VSEBINA_SADRŽAJ'!$H$28,($D57*S57),($D57*S57)/'1. VSEBINA_SADRŽAJ'!$B$49)</f>
        <v>0</v>
      </c>
      <c r="U57" s="295">
        <f t="shared" si="8"/>
        <v>0</v>
      </c>
      <c r="V57" s="4"/>
      <c r="X57" s="239"/>
      <c r="AK57" s="240">
        <f t="shared" si="9"/>
        <v>0</v>
      </c>
      <c r="AL57" s="240">
        <f t="shared" si="10"/>
        <v>0</v>
      </c>
      <c r="AM57" s="240">
        <f t="shared" si="11"/>
        <v>0</v>
      </c>
      <c r="AN57" s="240">
        <f t="shared" si="12"/>
        <v>1</v>
      </c>
      <c r="AO57" s="240">
        <f t="shared" si="13"/>
        <v>0</v>
      </c>
      <c r="AP57" s="240">
        <f t="shared" si="14"/>
        <v>1</v>
      </c>
    </row>
    <row r="58" spans="1:42" ht="15">
      <c r="A58" s="301"/>
      <c r="B58" s="219"/>
      <c r="C58" s="19"/>
      <c r="D58" s="293"/>
      <c r="E58" s="16"/>
      <c r="F58" s="122">
        <f>IF('1. VSEBINA_SADRŽAJ'!$E$40='1. VSEBINA_SADRŽAJ'!$H$28,($D58*E58),($D58*E58)/'1. VSEBINA_SADRŽAJ'!$B$49)</f>
        <v>0</v>
      </c>
      <c r="G58" s="16"/>
      <c r="H58" s="122">
        <f>IF('1. VSEBINA_SADRŽAJ'!$E$40='1. VSEBINA_SADRŽAJ'!$H$28,($D58*G58),($D58*G58)/'1. VSEBINA_SADRŽAJ'!$B$49)</f>
        <v>0</v>
      </c>
      <c r="I58" s="16"/>
      <c r="J58" s="122">
        <f>IF('1. VSEBINA_SADRŽAJ'!$E$40='1. VSEBINA_SADRŽAJ'!$H$28,($D58*I58),($D58*I58)/'1. VSEBINA_SADRŽAJ'!$B$49)</f>
        <v>0</v>
      </c>
      <c r="K58" s="16"/>
      <c r="L58" s="122">
        <f>IF('1. VSEBINA_SADRŽAJ'!$E$40='1. VSEBINA_SADRŽAJ'!$H$28,($D58*K58),($D58*K58)/'1. VSEBINA_SADRŽAJ'!$B$49)</f>
        <v>0</v>
      </c>
      <c r="M58" s="16"/>
      <c r="N58" s="122">
        <f>IF('1. VSEBINA_SADRŽAJ'!$E$40='1. VSEBINA_SADRŽAJ'!$H$28,($D58*M58),($D58*M58)/'1. VSEBINA_SADRŽAJ'!$B$49)</f>
        <v>0</v>
      </c>
      <c r="O58" s="16"/>
      <c r="P58" s="122">
        <f>IF('1. VSEBINA_SADRŽAJ'!$E$40='1. VSEBINA_SADRŽAJ'!$H$28,($D58*O58),($D58*O58)/'1. VSEBINA_SADRŽAJ'!$B$49)</f>
        <v>0</v>
      </c>
      <c r="Q58" s="16"/>
      <c r="R58" s="122">
        <f>IF('1. VSEBINA_SADRŽAJ'!$E$40='1. VSEBINA_SADRŽAJ'!$H$28,($D58*Q58),($D58*Q58)/'1. VSEBINA_SADRŽAJ'!$B$49)</f>
        <v>0</v>
      </c>
      <c r="S58" s="16"/>
      <c r="T58" s="122">
        <f>IF('1. VSEBINA_SADRŽAJ'!$E$40='1. VSEBINA_SADRŽAJ'!$H$28,($D58*S58),($D58*S58)/'1. VSEBINA_SADRŽAJ'!$B$49)</f>
        <v>0</v>
      </c>
      <c r="U58" s="298">
        <f t="shared" si="8"/>
        <v>0</v>
      </c>
      <c r="V58" s="4"/>
      <c r="X58" s="239"/>
      <c r="Y58" s="114">
        <f>SUM(U56:U58)</f>
        <v>0</v>
      </c>
      <c r="AK58" s="240">
        <f t="shared" si="9"/>
        <v>0</v>
      </c>
      <c r="AL58" s="240">
        <f t="shared" si="10"/>
        <v>0</v>
      </c>
      <c r="AM58" s="240">
        <f t="shared" si="11"/>
        <v>0</v>
      </c>
      <c r="AN58" s="240">
        <f t="shared" si="12"/>
        <v>1</v>
      </c>
      <c r="AO58" s="240">
        <f t="shared" si="13"/>
        <v>0</v>
      </c>
      <c r="AP58" s="240">
        <f t="shared" si="14"/>
        <v>1</v>
      </c>
    </row>
    <row r="59" spans="1:42" ht="15">
      <c r="A59" s="321" t="str">
        <f>'1. VSEBINA_SADRŽAJ'!B41</f>
        <v>P14 - </v>
      </c>
      <c r="B59" s="220"/>
      <c r="C59" s="290"/>
      <c r="D59" s="276"/>
      <c r="E59" s="14"/>
      <c r="F59" s="117">
        <f>IF('1. VSEBINA_SADRŽAJ'!$E$41='1. VSEBINA_SADRŽAJ'!$H$28,($D59*E59),($D59*E59)/'1. VSEBINA_SADRŽAJ'!$B$49)</f>
        <v>0</v>
      </c>
      <c r="G59" s="14"/>
      <c r="H59" s="117">
        <f>IF('1. VSEBINA_SADRŽAJ'!$E$41='1. VSEBINA_SADRŽAJ'!$H$28,($D59*G59),($D59*G59)/'1. VSEBINA_SADRŽAJ'!$B$49)</f>
        <v>0</v>
      </c>
      <c r="I59" s="14"/>
      <c r="J59" s="117">
        <f>IF('1. VSEBINA_SADRŽAJ'!$E$41='1. VSEBINA_SADRŽAJ'!$H$28,($D59*I59),($D59*I59)/'1. VSEBINA_SADRŽAJ'!$B$49)</f>
        <v>0</v>
      </c>
      <c r="K59" s="14"/>
      <c r="L59" s="117">
        <f>IF('1. VSEBINA_SADRŽAJ'!$E$41='1. VSEBINA_SADRŽAJ'!$H$28,($D59*K59),($D59*K59)/'1. VSEBINA_SADRŽAJ'!$B$49)</f>
        <v>0</v>
      </c>
      <c r="M59" s="14"/>
      <c r="N59" s="117">
        <f>IF('1. VSEBINA_SADRŽAJ'!$E$41='1. VSEBINA_SADRŽAJ'!$H$28,($D59*M59),($D59*M59)/'1. VSEBINA_SADRŽAJ'!$B$49)</f>
        <v>0</v>
      </c>
      <c r="O59" s="14"/>
      <c r="P59" s="117">
        <f>IF('1. VSEBINA_SADRŽAJ'!$E$41='1. VSEBINA_SADRŽAJ'!$H$28,($D59*O59),($D59*O59)/'1. VSEBINA_SADRŽAJ'!$B$49)</f>
        <v>0</v>
      </c>
      <c r="Q59" s="14"/>
      <c r="R59" s="117">
        <f>IF('1. VSEBINA_SADRŽAJ'!$E$41='1. VSEBINA_SADRŽAJ'!$H$28,($D59*Q59),($D59*Q59)/'1. VSEBINA_SADRŽAJ'!$B$49)</f>
        <v>0</v>
      </c>
      <c r="S59" s="14"/>
      <c r="T59" s="117">
        <f>IF('1. VSEBINA_SADRŽAJ'!$E$41='1. VSEBINA_SADRŽAJ'!$H$28,($D59*S59),($D59*S59)/'1. VSEBINA_SADRŽAJ'!$B$49)</f>
        <v>0</v>
      </c>
      <c r="U59" s="294">
        <f t="shared" si="8"/>
        <v>0</v>
      </c>
      <c r="V59" s="4"/>
      <c r="X59" s="239"/>
      <c r="AK59" s="240">
        <f t="shared" si="9"/>
        <v>0</v>
      </c>
      <c r="AL59" s="240">
        <f t="shared" si="10"/>
        <v>0</v>
      </c>
      <c r="AM59" s="240">
        <f t="shared" si="11"/>
        <v>0</v>
      </c>
      <c r="AN59" s="240">
        <f t="shared" si="12"/>
        <v>1</v>
      </c>
      <c r="AO59" s="240">
        <f t="shared" si="13"/>
        <v>0</v>
      </c>
      <c r="AP59" s="240">
        <f t="shared" si="14"/>
        <v>1</v>
      </c>
    </row>
    <row r="60" spans="1:42" ht="15">
      <c r="A60" s="300"/>
      <c r="B60" s="219"/>
      <c r="C60" s="19"/>
      <c r="D60" s="276"/>
      <c r="E60" s="16"/>
      <c r="F60" s="119">
        <f>IF('1. VSEBINA_SADRŽAJ'!$E$41='1. VSEBINA_SADRŽAJ'!$H$28,($D60*E60),($D60*E60)/'1. VSEBINA_SADRŽAJ'!$B$49)</f>
        <v>0</v>
      </c>
      <c r="G60" s="16"/>
      <c r="H60" s="119">
        <f>IF('1. VSEBINA_SADRŽAJ'!$E$41='1. VSEBINA_SADRŽAJ'!$H$28,($D60*G60),($D60*G60)/'1. VSEBINA_SADRŽAJ'!$B$49)</f>
        <v>0</v>
      </c>
      <c r="I60" s="16"/>
      <c r="J60" s="119">
        <f>IF('1. VSEBINA_SADRŽAJ'!$E$41='1. VSEBINA_SADRŽAJ'!$H$28,($D60*I60),($D60*I60)/'1. VSEBINA_SADRŽAJ'!$B$49)</f>
        <v>0</v>
      </c>
      <c r="K60" s="16"/>
      <c r="L60" s="119">
        <f>IF('1. VSEBINA_SADRŽAJ'!$E$41='1. VSEBINA_SADRŽAJ'!$H$28,($D60*K60),($D60*K60)/'1. VSEBINA_SADRŽAJ'!$B$49)</f>
        <v>0</v>
      </c>
      <c r="M60" s="16"/>
      <c r="N60" s="119">
        <f>IF('1. VSEBINA_SADRŽAJ'!$E$41='1. VSEBINA_SADRŽAJ'!$H$28,($D60*M60),($D60*M60)/'1. VSEBINA_SADRŽAJ'!$B$49)</f>
        <v>0</v>
      </c>
      <c r="O60" s="16"/>
      <c r="P60" s="119">
        <f>IF('1. VSEBINA_SADRŽAJ'!$E$41='1. VSEBINA_SADRŽAJ'!$H$28,($D60*O60),($D60*O60)/'1. VSEBINA_SADRŽAJ'!$B$49)</f>
        <v>0</v>
      </c>
      <c r="Q60" s="16"/>
      <c r="R60" s="119">
        <f>IF('1. VSEBINA_SADRŽAJ'!$E$41='1. VSEBINA_SADRŽAJ'!$H$28,($D60*Q60),($D60*Q60)/'1. VSEBINA_SADRŽAJ'!$B$49)</f>
        <v>0</v>
      </c>
      <c r="S60" s="16"/>
      <c r="T60" s="119">
        <f>IF('1. VSEBINA_SADRŽAJ'!$E$41='1. VSEBINA_SADRŽAJ'!$H$28,($D60*S60),($D60*S60)/'1. VSEBINA_SADRŽAJ'!$B$49)</f>
        <v>0</v>
      </c>
      <c r="U60" s="295">
        <f t="shared" si="8"/>
        <v>0</v>
      </c>
      <c r="V60" s="4"/>
      <c r="X60" s="239"/>
      <c r="AK60" s="240">
        <f t="shared" si="9"/>
        <v>0</v>
      </c>
      <c r="AL60" s="240">
        <f t="shared" si="10"/>
        <v>0</v>
      </c>
      <c r="AM60" s="240">
        <f t="shared" si="11"/>
        <v>0</v>
      </c>
      <c r="AN60" s="240">
        <f t="shared" si="12"/>
        <v>1</v>
      </c>
      <c r="AO60" s="240">
        <f t="shared" si="13"/>
        <v>0</v>
      </c>
      <c r="AP60" s="240">
        <f t="shared" si="14"/>
        <v>1</v>
      </c>
    </row>
    <row r="61" spans="1:42" ht="15">
      <c r="A61" s="301"/>
      <c r="B61" s="263"/>
      <c r="C61" s="15"/>
      <c r="D61" s="276"/>
      <c r="E61" s="18"/>
      <c r="F61" s="120">
        <f>IF('1. VSEBINA_SADRŽAJ'!$E$41='1. VSEBINA_SADRŽAJ'!$H$28,($D61*E61),($D61*E61)/'1. VSEBINA_SADRŽAJ'!$B$49)</f>
        <v>0</v>
      </c>
      <c r="G61" s="18"/>
      <c r="H61" s="120">
        <f>IF('1. VSEBINA_SADRŽAJ'!$E$41='1. VSEBINA_SADRŽAJ'!$H$28,($D61*G61),($D61*G61)/'1. VSEBINA_SADRŽAJ'!$B$49)</f>
        <v>0</v>
      </c>
      <c r="I61" s="18"/>
      <c r="J61" s="120">
        <f>IF('1. VSEBINA_SADRŽAJ'!$E$41='1. VSEBINA_SADRŽAJ'!$H$28,($D61*I61),($D61*I61)/'1. VSEBINA_SADRŽAJ'!$B$49)</f>
        <v>0</v>
      </c>
      <c r="K61" s="18"/>
      <c r="L61" s="120">
        <f>IF('1. VSEBINA_SADRŽAJ'!$E$41='1. VSEBINA_SADRŽAJ'!$H$28,($D61*K61),($D61*K61)/'1. VSEBINA_SADRŽAJ'!$B$49)</f>
        <v>0</v>
      </c>
      <c r="M61" s="18"/>
      <c r="N61" s="120">
        <f>IF('1. VSEBINA_SADRŽAJ'!$E$41='1. VSEBINA_SADRŽAJ'!$H$28,($D61*M61),($D61*M61)/'1. VSEBINA_SADRŽAJ'!$B$49)</f>
        <v>0</v>
      </c>
      <c r="O61" s="18"/>
      <c r="P61" s="120">
        <f>IF('1. VSEBINA_SADRŽAJ'!$E$41='1. VSEBINA_SADRŽAJ'!$H$28,($D61*O61),($D61*O61)/'1. VSEBINA_SADRŽAJ'!$B$49)</f>
        <v>0</v>
      </c>
      <c r="Q61" s="18"/>
      <c r="R61" s="120">
        <f>IF('1. VSEBINA_SADRŽAJ'!$E$41='1. VSEBINA_SADRŽAJ'!$H$28,($D61*Q61),($D61*Q61)/'1. VSEBINA_SADRŽAJ'!$B$49)</f>
        <v>0</v>
      </c>
      <c r="S61" s="18"/>
      <c r="T61" s="120">
        <f>IF('1. VSEBINA_SADRŽAJ'!$E$41='1. VSEBINA_SADRŽAJ'!$H$28,($D61*S61),($D61*S61)/'1. VSEBINA_SADRŽAJ'!$B$49)</f>
        <v>0</v>
      </c>
      <c r="U61" s="296">
        <f t="shared" si="8"/>
        <v>0</v>
      </c>
      <c r="V61" s="4"/>
      <c r="X61" s="239"/>
      <c r="Y61" s="114">
        <f>SUM(U59:U61)</f>
        <v>0</v>
      </c>
      <c r="AK61" s="240">
        <f t="shared" si="9"/>
        <v>0</v>
      </c>
      <c r="AL61" s="240">
        <f t="shared" si="10"/>
        <v>0</v>
      </c>
      <c r="AM61" s="240">
        <f t="shared" si="11"/>
        <v>0</v>
      </c>
      <c r="AN61" s="240">
        <f t="shared" si="12"/>
        <v>1</v>
      </c>
      <c r="AO61" s="240">
        <f t="shared" si="13"/>
        <v>0</v>
      </c>
      <c r="AP61" s="240">
        <f t="shared" si="14"/>
        <v>1</v>
      </c>
    </row>
    <row r="62" spans="1:42" ht="15">
      <c r="A62" s="321" t="str">
        <f>'1. VSEBINA_SADRŽAJ'!B42</f>
        <v>P15 - </v>
      </c>
      <c r="B62" s="219"/>
      <c r="C62" s="13"/>
      <c r="D62" s="292"/>
      <c r="E62" s="16"/>
      <c r="F62" s="121">
        <f>IF('1. VSEBINA_SADRŽAJ'!$E$42='1. VSEBINA_SADRŽAJ'!$H$28,($D62*E62),($D62*E62)/'1. VSEBINA_SADRŽAJ'!$B$49)</f>
        <v>0</v>
      </c>
      <c r="G62" s="16"/>
      <c r="H62" s="121">
        <f>IF('1. VSEBINA_SADRŽAJ'!$E$42='1. VSEBINA_SADRŽAJ'!$H$28,($D62*G62),($D62*G62)/'1. VSEBINA_SADRŽAJ'!$B$49)</f>
        <v>0</v>
      </c>
      <c r="I62" s="16"/>
      <c r="J62" s="121">
        <f>IF('1. VSEBINA_SADRŽAJ'!$E$42='1. VSEBINA_SADRŽAJ'!$H$28,($D62*I62),($D62*I62)/'1. VSEBINA_SADRŽAJ'!$B$49)</f>
        <v>0</v>
      </c>
      <c r="K62" s="16"/>
      <c r="L62" s="121">
        <f>IF('1. VSEBINA_SADRŽAJ'!$E$42='1. VSEBINA_SADRŽAJ'!$H$28,($D62*K62),($D62*K62)/'1. VSEBINA_SADRŽAJ'!$B$49)</f>
        <v>0</v>
      </c>
      <c r="M62" s="16"/>
      <c r="N62" s="121">
        <f>IF('1. VSEBINA_SADRŽAJ'!$E$42='1. VSEBINA_SADRŽAJ'!$H$28,($D62*M62),($D62*M62)/'1. VSEBINA_SADRŽAJ'!$B$49)</f>
        <v>0</v>
      </c>
      <c r="O62" s="16"/>
      <c r="P62" s="121">
        <f>IF('1. VSEBINA_SADRŽAJ'!$E$42='1. VSEBINA_SADRŽAJ'!$H$28,($D62*O62),($D62*O62)/'1. VSEBINA_SADRŽAJ'!$B$49)</f>
        <v>0</v>
      </c>
      <c r="Q62" s="16"/>
      <c r="R62" s="121">
        <f>IF('1. VSEBINA_SADRŽAJ'!$E$42='1. VSEBINA_SADRŽAJ'!$H$28,($D62*Q62),($D62*Q62)/'1. VSEBINA_SADRŽAJ'!$B$49)</f>
        <v>0</v>
      </c>
      <c r="S62" s="16"/>
      <c r="T62" s="121">
        <f>IF('1. VSEBINA_SADRŽAJ'!$E$42='1. VSEBINA_SADRŽAJ'!$H$28,($D62*S62),($D62*S62)/'1. VSEBINA_SADRŽAJ'!$B$49)</f>
        <v>0</v>
      </c>
      <c r="U62" s="297">
        <f t="shared" si="8"/>
        <v>0</v>
      </c>
      <c r="V62" s="4"/>
      <c r="X62" s="239"/>
      <c r="AK62" s="240">
        <f t="shared" si="9"/>
        <v>0</v>
      </c>
      <c r="AL62" s="240">
        <f t="shared" si="10"/>
        <v>0</v>
      </c>
      <c r="AM62" s="240">
        <f t="shared" si="11"/>
        <v>0</v>
      </c>
      <c r="AN62" s="240">
        <f t="shared" si="12"/>
        <v>1</v>
      </c>
      <c r="AO62" s="240">
        <f t="shared" si="13"/>
        <v>0</v>
      </c>
      <c r="AP62" s="240">
        <f t="shared" si="14"/>
        <v>1</v>
      </c>
    </row>
    <row r="63" spans="1:42" ht="15">
      <c r="A63" s="300"/>
      <c r="B63" s="219"/>
      <c r="C63" s="15"/>
      <c r="D63" s="276"/>
      <c r="E63" s="16"/>
      <c r="F63" s="119">
        <f>IF('1. VSEBINA_SADRŽAJ'!$E$42='1. VSEBINA_SADRŽAJ'!$H$28,($D63*E63),($D63*E63)/'1. VSEBINA_SADRŽAJ'!$B$49)</f>
        <v>0</v>
      </c>
      <c r="G63" s="16"/>
      <c r="H63" s="119">
        <f>IF('1. VSEBINA_SADRŽAJ'!$E$42='1. VSEBINA_SADRŽAJ'!$H$28,($D63*G63),($D63*G63)/'1. VSEBINA_SADRŽAJ'!$B$49)</f>
        <v>0</v>
      </c>
      <c r="I63" s="16"/>
      <c r="J63" s="119">
        <f>IF('1. VSEBINA_SADRŽAJ'!$E$42='1. VSEBINA_SADRŽAJ'!$H$28,($D63*I63),($D63*I63)/'1. VSEBINA_SADRŽAJ'!$B$49)</f>
        <v>0</v>
      </c>
      <c r="K63" s="16"/>
      <c r="L63" s="119">
        <f>IF('1. VSEBINA_SADRŽAJ'!$E$42='1. VSEBINA_SADRŽAJ'!$H$28,($D63*K63),($D63*K63)/'1. VSEBINA_SADRŽAJ'!$B$49)</f>
        <v>0</v>
      </c>
      <c r="M63" s="16"/>
      <c r="N63" s="119">
        <f>IF('1. VSEBINA_SADRŽAJ'!$E$42='1. VSEBINA_SADRŽAJ'!$H$28,($D63*M63),($D63*M63)/'1. VSEBINA_SADRŽAJ'!$B$49)</f>
        <v>0</v>
      </c>
      <c r="O63" s="16"/>
      <c r="P63" s="119">
        <f>IF('1. VSEBINA_SADRŽAJ'!$E$42='1. VSEBINA_SADRŽAJ'!$H$28,($D63*O63),($D63*O63)/'1. VSEBINA_SADRŽAJ'!$B$49)</f>
        <v>0</v>
      </c>
      <c r="Q63" s="16"/>
      <c r="R63" s="119">
        <f>IF('1. VSEBINA_SADRŽAJ'!$E$42='1. VSEBINA_SADRŽAJ'!$H$28,($D63*Q63),($D63*Q63)/'1. VSEBINA_SADRŽAJ'!$B$49)</f>
        <v>0</v>
      </c>
      <c r="S63" s="16"/>
      <c r="T63" s="119">
        <f>IF('1. VSEBINA_SADRŽAJ'!$E$42='1. VSEBINA_SADRŽAJ'!$H$28,($D63*S63),($D63*S63)/'1. VSEBINA_SADRŽAJ'!$B$49)</f>
        <v>0</v>
      </c>
      <c r="U63" s="295">
        <f t="shared" si="8"/>
        <v>0</v>
      </c>
      <c r="V63" s="4"/>
      <c r="X63" s="239"/>
      <c r="AK63" s="240">
        <f t="shared" si="9"/>
        <v>0</v>
      </c>
      <c r="AL63" s="240">
        <f t="shared" si="10"/>
        <v>0</v>
      </c>
      <c r="AM63" s="240">
        <f t="shared" si="11"/>
        <v>0</v>
      </c>
      <c r="AN63" s="240">
        <f t="shared" si="12"/>
        <v>1</v>
      </c>
      <c r="AO63" s="240">
        <f t="shared" si="13"/>
        <v>0</v>
      </c>
      <c r="AP63" s="240">
        <f t="shared" si="14"/>
        <v>1</v>
      </c>
    </row>
    <row r="64" spans="1:42" ht="15">
      <c r="A64" s="301"/>
      <c r="B64" s="219"/>
      <c r="C64" s="17"/>
      <c r="D64" s="293"/>
      <c r="E64" s="16"/>
      <c r="F64" s="122">
        <f>IF('1. VSEBINA_SADRŽAJ'!$E$42='1. VSEBINA_SADRŽAJ'!$H$28,($D64*E64),($D64*E64)/'1. VSEBINA_SADRŽAJ'!$B$49)</f>
        <v>0</v>
      </c>
      <c r="G64" s="16"/>
      <c r="H64" s="122">
        <f>IF('1. VSEBINA_SADRŽAJ'!$E$42='1. VSEBINA_SADRŽAJ'!$H$28,($D64*G64),($D64*G64)/'1. VSEBINA_SADRŽAJ'!$B$49)</f>
        <v>0</v>
      </c>
      <c r="I64" s="16"/>
      <c r="J64" s="122">
        <f>IF('1. VSEBINA_SADRŽAJ'!$E$42='1. VSEBINA_SADRŽAJ'!$H$28,($D64*I64),($D64*I64)/'1. VSEBINA_SADRŽAJ'!$B$49)</f>
        <v>0</v>
      </c>
      <c r="K64" s="16"/>
      <c r="L64" s="122">
        <f>IF('1. VSEBINA_SADRŽAJ'!$E$42='1. VSEBINA_SADRŽAJ'!$H$28,($D64*K64),($D64*K64)/'1. VSEBINA_SADRŽAJ'!$B$49)</f>
        <v>0</v>
      </c>
      <c r="M64" s="16"/>
      <c r="N64" s="122">
        <f>IF('1. VSEBINA_SADRŽAJ'!$E$42='1. VSEBINA_SADRŽAJ'!$H$28,($D64*M64),($D64*M64)/'1. VSEBINA_SADRŽAJ'!$B$49)</f>
        <v>0</v>
      </c>
      <c r="O64" s="16"/>
      <c r="P64" s="122">
        <f>IF('1. VSEBINA_SADRŽAJ'!$E$42='1. VSEBINA_SADRŽAJ'!$H$28,($D64*O64),($D64*O64)/'1. VSEBINA_SADRŽAJ'!$B$49)</f>
        <v>0</v>
      </c>
      <c r="Q64" s="16"/>
      <c r="R64" s="122">
        <f>IF('1. VSEBINA_SADRŽAJ'!$E$42='1. VSEBINA_SADRŽAJ'!$H$28,($D64*Q64),($D64*Q64)/'1. VSEBINA_SADRŽAJ'!$B$49)</f>
        <v>0</v>
      </c>
      <c r="S64" s="16"/>
      <c r="T64" s="122">
        <f>IF('1. VSEBINA_SADRŽAJ'!$E$42='1. VSEBINA_SADRŽAJ'!$H$28,($D64*S64),($D64*S64)/'1. VSEBINA_SADRŽAJ'!$B$49)</f>
        <v>0</v>
      </c>
      <c r="U64" s="298">
        <f t="shared" si="8"/>
        <v>0</v>
      </c>
      <c r="V64" s="4"/>
      <c r="X64" s="239"/>
      <c r="Y64" s="114">
        <f>SUM(U62:U64)</f>
        <v>0</v>
      </c>
      <c r="AK64" s="240">
        <f t="shared" si="9"/>
        <v>0</v>
      </c>
      <c r="AL64" s="240">
        <f t="shared" si="10"/>
        <v>0</v>
      </c>
      <c r="AM64" s="240">
        <f t="shared" si="11"/>
        <v>0</v>
      </c>
      <c r="AN64" s="240">
        <f t="shared" si="12"/>
        <v>1</v>
      </c>
      <c r="AO64" s="240">
        <f t="shared" si="13"/>
        <v>0</v>
      </c>
      <c r="AP64" s="240">
        <f t="shared" si="14"/>
        <v>1</v>
      </c>
    </row>
    <row r="65" spans="1:42" ht="15">
      <c r="A65" s="321" t="str">
        <f>'1. VSEBINA_SADRŽAJ'!B43</f>
        <v>P16 - </v>
      </c>
      <c r="B65" s="220"/>
      <c r="C65" s="19"/>
      <c r="D65" s="276"/>
      <c r="E65" s="14"/>
      <c r="F65" s="117">
        <f>IF('1. VSEBINA_SADRŽAJ'!$E$43='1. VSEBINA_SADRŽAJ'!$H$28,($D65*E65),($D65*E65)/'1. VSEBINA_SADRŽAJ'!$B$49)</f>
        <v>0</v>
      </c>
      <c r="G65" s="14"/>
      <c r="H65" s="117">
        <f>IF('1. VSEBINA_SADRŽAJ'!$E$43='1. VSEBINA_SADRŽAJ'!$H$28,($D65*G65),($D65*G65)/'1. VSEBINA_SADRŽAJ'!$B$49)</f>
        <v>0</v>
      </c>
      <c r="I65" s="14"/>
      <c r="J65" s="117">
        <f>IF('1. VSEBINA_SADRŽAJ'!$E$43='1. VSEBINA_SADRŽAJ'!$H$28,($D65*I65),($D65*I65)/'1. VSEBINA_SADRŽAJ'!$B$49)</f>
        <v>0</v>
      </c>
      <c r="K65" s="14"/>
      <c r="L65" s="117">
        <f>IF('1. VSEBINA_SADRŽAJ'!$E$43='1. VSEBINA_SADRŽAJ'!$H$28,($D65*K65),($D65*K65)/'1. VSEBINA_SADRŽAJ'!$B$49)</f>
        <v>0</v>
      </c>
      <c r="M65" s="14"/>
      <c r="N65" s="117">
        <f>IF('1. VSEBINA_SADRŽAJ'!$E$43='1. VSEBINA_SADRŽAJ'!$H$28,($D65*M65),($D65*M65)/'1. VSEBINA_SADRŽAJ'!$B$49)</f>
        <v>0</v>
      </c>
      <c r="O65" s="14"/>
      <c r="P65" s="117">
        <f>IF('1. VSEBINA_SADRŽAJ'!$E$43='1. VSEBINA_SADRŽAJ'!$H$28,($D65*O65),($D65*O65)/'1. VSEBINA_SADRŽAJ'!$B$49)</f>
        <v>0</v>
      </c>
      <c r="Q65" s="14"/>
      <c r="R65" s="117">
        <f>IF('1. VSEBINA_SADRŽAJ'!$E$43='1. VSEBINA_SADRŽAJ'!$H$28,($D65*Q65),($D65*Q65)/'1. VSEBINA_SADRŽAJ'!$B$49)</f>
        <v>0</v>
      </c>
      <c r="S65" s="14"/>
      <c r="T65" s="117">
        <f>IF('1. VSEBINA_SADRŽAJ'!$E$43='1. VSEBINA_SADRŽAJ'!$H$28,($D65*S65),($D65*S65)/'1. VSEBINA_SADRŽAJ'!$B$49)</f>
        <v>0</v>
      </c>
      <c r="U65" s="294">
        <f t="shared" si="8"/>
        <v>0</v>
      </c>
      <c r="V65" s="4"/>
      <c r="X65" s="239"/>
      <c r="AK65" s="240">
        <f t="shared" si="9"/>
        <v>0</v>
      </c>
      <c r="AL65" s="240">
        <f t="shared" si="10"/>
        <v>0</v>
      </c>
      <c r="AM65" s="240">
        <f t="shared" si="11"/>
        <v>0</v>
      </c>
      <c r="AN65" s="240">
        <f t="shared" si="12"/>
        <v>1</v>
      </c>
      <c r="AO65" s="240">
        <f t="shared" si="13"/>
        <v>0</v>
      </c>
      <c r="AP65" s="240">
        <f t="shared" si="14"/>
        <v>1</v>
      </c>
    </row>
    <row r="66" spans="1:42" ht="15">
      <c r="A66" s="300"/>
      <c r="B66" s="219"/>
      <c r="C66" s="19"/>
      <c r="D66" s="276"/>
      <c r="E66" s="16"/>
      <c r="F66" s="119">
        <f>IF('1. VSEBINA_SADRŽAJ'!$E$43='1. VSEBINA_SADRŽAJ'!$H$28,($D66*E66),($D66*E66)/'1. VSEBINA_SADRŽAJ'!$B$49)</f>
        <v>0</v>
      </c>
      <c r="G66" s="16"/>
      <c r="H66" s="119">
        <f>IF('1. VSEBINA_SADRŽAJ'!$E$43='1. VSEBINA_SADRŽAJ'!$H$28,($D66*G66),($D66*G66)/'1. VSEBINA_SADRŽAJ'!$B$49)</f>
        <v>0</v>
      </c>
      <c r="I66" s="16"/>
      <c r="J66" s="119">
        <f>IF('1. VSEBINA_SADRŽAJ'!$E$43='1. VSEBINA_SADRŽAJ'!$H$28,($D66*I66),($D66*I66)/'1. VSEBINA_SADRŽAJ'!$B$49)</f>
        <v>0</v>
      </c>
      <c r="K66" s="16"/>
      <c r="L66" s="119">
        <f>IF('1. VSEBINA_SADRŽAJ'!$E$43='1. VSEBINA_SADRŽAJ'!$H$28,($D66*K66),($D66*K66)/'1. VSEBINA_SADRŽAJ'!$B$49)</f>
        <v>0</v>
      </c>
      <c r="M66" s="16"/>
      <c r="N66" s="119">
        <f>IF('1. VSEBINA_SADRŽAJ'!$E$43='1. VSEBINA_SADRŽAJ'!$H$28,($D66*M66),($D66*M66)/'1. VSEBINA_SADRŽAJ'!$B$49)</f>
        <v>0</v>
      </c>
      <c r="O66" s="16"/>
      <c r="P66" s="119">
        <f>IF('1. VSEBINA_SADRŽAJ'!$E$43='1. VSEBINA_SADRŽAJ'!$H$28,($D66*O66),($D66*O66)/'1. VSEBINA_SADRŽAJ'!$B$49)</f>
        <v>0</v>
      </c>
      <c r="Q66" s="16"/>
      <c r="R66" s="119">
        <f>IF('1. VSEBINA_SADRŽAJ'!$E$43='1. VSEBINA_SADRŽAJ'!$H$28,($D66*Q66),($D66*Q66)/'1. VSEBINA_SADRŽAJ'!$B$49)</f>
        <v>0</v>
      </c>
      <c r="S66" s="16"/>
      <c r="T66" s="119">
        <f>IF('1. VSEBINA_SADRŽAJ'!$E$43='1. VSEBINA_SADRŽAJ'!$H$28,($D66*S66),($D66*S66)/'1. VSEBINA_SADRŽAJ'!$B$49)</f>
        <v>0</v>
      </c>
      <c r="U66" s="295">
        <f t="shared" si="8"/>
        <v>0</v>
      </c>
      <c r="V66" s="4"/>
      <c r="X66" s="239"/>
      <c r="AK66" s="240">
        <f t="shared" si="9"/>
        <v>0</v>
      </c>
      <c r="AL66" s="240">
        <f t="shared" si="10"/>
        <v>0</v>
      </c>
      <c r="AM66" s="240">
        <f t="shared" si="11"/>
        <v>0</v>
      </c>
      <c r="AN66" s="240">
        <f t="shared" si="12"/>
        <v>1</v>
      </c>
      <c r="AO66" s="240">
        <f t="shared" si="13"/>
        <v>0</v>
      </c>
      <c r="AP66" s="240">
        <f t="shared" si="14"/>
        <v>1</v>
      </c>
    </row>
    <row r="67" spans="1:42" ht="15">
      <c r="A67" s="301"/>
      <c r="B67" s="263"/>
      <c r="C67" s="19"/>
      <c r="D67" s="276"/>
      <c r="E67" s="18"/>
      <c r="F67" s="120">
        <f>IF('1. VSEBINA_SADRŽAJ'!$E$43='1. VSEBINA_SADRŽAJ'!$H$28,($D67*E67),($D67*E67)/'1. VSEBINA_SADRŽAJ'!$B$49)</f>
        <v>0</v>
      </c>
      <c r="G67" s="18"/>
      <c r="H67" s="120">
        <f>IF('1. VSEBINA_SADRŽAJ'!$E$43='1. VSEBINA_SADRŽAJ'!$H$28,($D67*G67),($D67*G67)/'1. VSEBINA_SADRŽAJ'!$B$49)</f>
        <v>0</v>
      </c>
      <c r="I67" s="18"/>
      <c r="J67" s="120">
        <f>IF('1. VSEBINA_SADRŽAJ'!$E$43='1. VSEBINA_SADRŽAJ'!$H$28,($D67*I67),($D67*I67)/'1. VSEBINA_SADRŽAJ'!$B$49)</f>
        <v>0</v>
      </c>
      <c r="K67" s="18"/>
      <c r="L67" s="120">
        <f>IF('1. VSEBINA_SADRŽAJ'!$E$43='1. VSEBINA_SADRŽAJ'!$H$28,($D67*K67),($D67*K67)/'1. VSEBINA_SADRŽAJ'!$B$49)</f>
        <v>0</v>
      </c>
      <c r="M67" s="18"/>
      <c r="N67" s="120">
        <f>IF('1. VSEBINA_SADRŽAJ'!$E$43='1. VSEBINA_SADRŽAJ'!$H$28,($D67*M67),($D67*M67)/'1. VSEBINA_SADRŽAJ'!$B$49)</f>
        <v>0</v>
      </c>
      <c r="O67" s="18"/>
      <c r="P67" s="120">
        <f>IF('1. VSEBINA_SADRŽAJ'!$E$43='1. VSEBINA_SADRŽAJ'!$H$28,($D67*O67),($D67*O67)/'1. VSEBINA_SADRŽAJ'!$B$49)</f>
        <v>0</v>
      </c>
      <c r="Q67" s="18"/>
      <c r="R67" s="120">
        <f>IF('1. VSEBINA_SADRŽAJ'!$E$43='1. VSEBINA_SADRŽAJ'!$H$28,($D67*Q67),($D67*Q67)/'1. VSEBINA_SADRŽAJ'!$B$49)</f>
        <v>0</v>
      </c>
      <c r="S67" s="18"/>
      <c r="T67" s="120">
        <f>IF('1. VSEBINA_SADRŽAJ'!$E$43='1. VSEBINA_SADRŽAJ'!$H$28,($D67*S67),($D67*S67)/'1. VSEBINA_SADRŽAJ'!$B$49)</f>
        <v>0</v>
      </c>
      <c r="U67" s="296">
        <f t="shared" si="8"/>
        <v>0</v>
      </c>
      <c r="V67" s="4"/>
      <c r="X67" s="239"/>
      <c r="Y67" s="114">
        <f>SUM(U65:U67)</f>
        <v>0</v>
      </c>
      <c r="AK67" s="240">
        <f t="shared" si="9"/>
        <v>0</v>
      </c>
      <c r="AL67" s="240">
        <f t="shared" si="10"/>
        <v>0</v>
      </c>
      <c r="AM67" s="240">
        <f t="shared" si="11"/>
        <v>0</v>
      </c>
      <c r="AN67" s="240">
        <f t="shared" si="12"/>
        <v>1</v>
      </c>
      <c r="AO67" s="240">
        <f t="shared" si="13"/>
        <v>0</v>
      </c>
      <c r="AP67" s="240">
        <f t="shared" si="14"/>
        <v>1</v>
      </c>
    </row>
    <row r="68" spans="1:42" ht="15">
      <c r="A68" s="321" t="str">
        <f>'1. VSEBINA_SADRŽAJ'!B44</f>
        <v>P17 - </v>
      </c>
      <c r="B68" s="219"/>
      <c r="C68" s="13"/>
      <c r="D68" s="292"/>
      <c r="E68" s="16"/>
      <c r="F68" s="121">
        <f>IF('1. VSEBINA_SADRŽAJ'!$E$44='1. VSEBINA_SADRŽAJ'!$H$28,($D68*E68),($D68*E68)/'1. VSEBINA_SADRŽAJ'!$B$49)</f>
        <v>0</v>
      </c>
      <c r="G68" s="16"/>
      <c r="H68" s="121">
        <f>IF('1. VSEBINA_SADRŽAJ'!$E$44='1. VSEBINA_SADRŽAJ'!$H$28,($D68*G68),($D68*G68)/'1. VSEBINA_SADRŽAJ'!$B$49)</f>
        <v>0</v>
      </c>
      <c r="I68" s="16"/>
      <c r="J68" s="121">
        <f>IF('1. VSEBINA_SADRŽAJ'!$E$44='1. VSEBINA_SADRŽAJ'!$H$28,($D68*I68),($D68*I68)/'1. VSEBINA_SADRŽAJ'!$B$49)</f>
        <v>0</v>
      </c>
      <c r="K68" s="16"/>
      <c r="L68" s="121">
        <f>IF('1. VSEBINA_SADRŽAJ'!$E$44='1. VSEBINA_SADRŽAJ'!$H$28,($D68*K68),($D68*K68)/'1. VSEBINA_SADRŽAJ'!$B$49)</f>
        <v>0</v>
      </c>
      <c r="M68" s="16"/>
      <c r="N68" s="121">
        <f>IF('1. VSEBINA_SADRŽAJ'!$E$44='1. VSEBINA_SADRŽAJ'!$H$28,($D68*M68),($D68*M68)/'1. VSEBINA_SADRŽAJ'!$B$49)</f>
        <v>0</v>
      </c>
      <c r="O68" s="16"/>
      <c r="P68" s="121">
        <f>IF('1. VSEBINA_SADRŽAJ'!$E$44='1. VSEBINA_SADRŽAJ'!$H$28,($D68*O68),($D68*O68)/'1. VSEBINA_SADRŽAJ'!$B$49)</f>
        <v>0</v>
      </c>
      <c r="Q68" s="16"/>
      <c r="R68" s="121">
        <f>IF('1. VSEBINA_SADRŽAJ'!$E$44='1. VSEBINA_SADRŽAJ'!$H$28,($D68*Q68),($D68*Q68)/'1. VSEBINA_SADRŽAJ'!$B$49)</f>
        <v>0</v>
      </c>
      <c r="S68" s="16"/>
      <c r="T68" s="121">
        <f>IF('1. VSEBINA_SADRŽAJ'!$E$44='1. VSEBINA_SADRŽAJ'!$H$28,($D68*S68),($D68*S68)/'1. VSEBINA_SADRŽAJ'!$B$49)</f>
        <v>0</v>
      </c>
      <c r="U68" s="297">
        <f t="shared" si="8"/>
        <v>0</v>
      </c>
      <c r="V68" s="4"/>
      <c r="X68" s="239"/>
      <c r="AK68" s="240">
        <f t="shared" si="9"/>
        <v>0</v>
      </c>
      <c r="AL68" s="240">
        <f t="shared" si="10"/>
        <v>0</v>
      </c>
      <c r="AM68" s="240">
        <f t="shared" si="11"/>
        <v>0</v>
      </c>
      <c r="AN68" s="240">
        <f t="shared" si="12"/>
        <v>1</v>
      </c>
      <c r="AO68" s="240">
        <f t="shared" si="13"/>
        <v>0</v>
      </c>
      <c r="AP68" s="240">
        <f t="shared" si="14"/>
        <v>1</v>
      </c>
    </row>
    <row r="69" spans="1:42" ht="15">
      <c r="A69" s="300"/>
      <c r="B69" s="219"/>
      <c r="C69" s="15"/>
      <c r="D69" s="276"/>
      <c r="E69" s="16"/>
      <c r="F69" s="119">
        <f>IF('1. VSEBINA_SADRŽAJ'!$E$44='1. VSEBINA_SADRŽAJ'!$H$28,($D69*E69),($D69*E69)/'1. VSEBINA_SADRŽAJ'!$B$49)</f>
        <v>0</v>
      </c>
      <c r="G69" s="16"/>
      <c r="H69" s="119">
        <f>IF('1. VSEBINA_SADRŽAJ'!$E$44='1. VSEBINA_SADRŽAJ'!$H$28,($D69*G69),($D69*G69)/'1. VSEBINA_SADRŽAJ'!$B$49)</f>
        <v>0</v>
      </c>
      <c r="I69" s="16"/>
      <c r="J69" s="119">
        <f>IF('1. VSEBINA_SADRŽAJ'!$E$44='1. VSEBINA_SADRŽAJ'!$H$28,($D69*I69),($D69*I69)/'1. VSEBINA_SADRŽAJ'!$B$49)</f>
        <v>0</v>
      </c>
      <c r="K69" s="16"/>
      <c r="L69" s="119">
        <f>IF('1. VSEBINA_SADRŽAJ'!$E$44='1. VSEBINA_SADRŽAJ'!$H$28,($D69*K69),($D69*K69)/'1. VSEBINA_SADRŽAJ'!$B$49)</f>
        <v>0</v>
      </c>
      <c r="M69" s="16"/>
      <c r="N69" s="119">
        <f>IF('1. VSEBINA_SADRŽAJ'!$E$44='1. VSEBINA_SADRŽAJ'!$H$28,($D69*M69),($D69*M69)/'1. VSEBINA_SADRŽAJ'!$B$49)</f>
        <v>0</v>
      </c>
      <c r="O69" s="16"/>
      <c r="P69" s="119">
        <f>IF('1. VSEBINA_SADRŽAJ'!$E$44='1. VSEBINA_SADRŽAJ'!$H$28,($D69*O69),($D69*O69)/'1. VSEBINA_SADRŽAJ'!$B$49)</f>
        <v>0</v>
      </c>
      <c r="Q69" s="16"/>
      <c r="R69" s="119">
        <f>IF('1. VSEBINA_SADRŽAJ'!$E$44='1. VSEBINA_SADRŽAJ'!$H$28,($D69*Q69),($D69*Q69)/'1. VSEBINA_SADRŽAJ'!$B$49)</f>
        <v>0</v>
      </c>
      <c r="S69" s="16"/>
      <c r="T69" s="119">
        <f>IF('1. VSEBINA_SADRŽAJ'!$E$44='1. VSEBINA_SADRŽAJ'!$H$28,($D69*S69),($D69*S69)/'1. VSEBINA_SADRŽAJ'!$B$49)</f>
        <v>0</v>
      </c>
      <c r="U69" s="295">
        <f t="shared" si="8"/>
        <v>0</v>
      </c>
      <c r="V69" s="4"/>
      <c r="X69" s="239"/>
      <c r="AK69" s="240">
        <f t="shared" si="9"/>
        <v>0</v>
      </c>
      <c r="AL69" s="240">
        <f t="shared" si="10"/>
        <v>0</v>
      </c>
      <c r="AM69" s="240">
        <f t="shared" si="11"/>
        <v>0</v>
      </c>
      <c r="AN69" s="240">
        <f t="shared" si="12"/>
        <v>1</v>
      </c>
      <c r="AO69" s="240">
        <f t="shared" si="13"/>
        <v>0</v>
      </c>
      <c r="AP69" s="240">
        <f t="shared" si="14"/>
        <v>1</v>
      </c>
    </row>
    <row r="70" spans="1:42" ht="15">
      <c r="A70" s="301"/>
      <c r="B70" s="219"/>
      <c r="C70" s="15"/>
      <c r="D70" s="293"/>
      <c r="E70" s="16"/>
      <c r="F70" s="122">
        <f>IF('1. VSEBINA_SADRŽAJ'!$E$44='1. VSEBINA_SADRŽAJ'!$H$28,($D70*E70),($D70*E70)/'1. VSEBINA_SADRŽAJ'!$B$49)</f>
        <v>0</v>
      </c>
      <c r="G70" s="16"/>
      <c r="H70" s="122">
        <f>IF('1. VSEBINA_SADRŽAJ'!$E$44='1. VSEBINA_SADRŽAJ'!$H$28,($D70*G70),($D70*G70)/'1. VSEBINA_SADRŽAJ'!$B$49)</f>
        <v>0</v>
      </c>
      <c r="I70" s="16"/>
      <c r="J70" s="122">
        <f>IF('1. VSEBINA_SADRŽAJ'!$E$44='1. VSEBINA_SADRŽAJ'!$H$28,($D70*I70),($D70*I70)/'1. VSEBINA_SADRŽAJ'!$B$49)</f>
        <v>0</v>
      </c>
      <c r="K70" s="16"/>
      <c r="L70" s="122">
        <f>IF('1. VSEBINA_SADRŽAJ'!$E$44='1. VSEBINA_SADRŽAJ'!$H$28,($D70*K70),($D70*K70)/'1. VSEBINA_SADRŽAJ'!$B$49)</f>
        <v>0</v>
      </c>
      <c r="M70" s="16"/>
      <c r="N70" s="122">
        <f>IF('1. VSEBINA_SADRŽAJ'!$E$44='1. VSEBINA_SADRŽAJ'!$H$28,($D70*M70),($D70*M70)/'1. VSEBINA_SADRŽAJ'!$B$49)</f>
        <v>0</v>
      </c>
      <c r="O70" s="16"/>
      <c r="P70" s="122">
        <f>IF('1. VSEBINA_SADRŽAJ'!$E$44='1. VSEBINA_SADRŽAJ'!$H$28,($D70*O70),($D70*O70)/'1. VSEBINA_SADRŽAJ'!$B$49)</f>
        <v>0</v>
      </c>
      <c r="Q70" s="16"/>
      <c r="R70" s="122">
        <f>IF('1. VSEBINA_SADRŽAJ'!$E$44='1. VSEBINA_SADRŽAJ'!$H$28,($D70*Q70),($D70*Q70)/'1. VSEBINA_SADRŽAJ'!$B$49)</f>
        <v>0</v>
      </c>
      <c r="S70" s="16"/>
      <c r="T70" s="122">
        <f>IF('1. VSEBINA_SADRŽAJ'!$E$44='1. VSEBINA_SADRŽAJ'!$H$28,($D70*S70),($D70*S70)/'1. VSEBINA_SADRŽAJ'!$B$49)</f>
        <v>0</v>
      </c>
      <c r="U70" s="298">
        <f t="shared" si="8"/>
        <v>0</v>
      </c>
      <c r="V70" s="4"/>
      <c r="X70" s="239"/>
      <c r="Y70" s="114">
        <f>SUM(U68:U70)</f>
        <v>0</v>
      </c>
      <c r="AK70" s="240">
        <f t="shared" si="9"/>
        <v>0</v>
      </c>
      <c r="AL70" s="240">
        <f t="shared" si="10"/>
        <v>0</v>
      </c>
      <c r="AM70" s="240">
        <f t="shared" si="11"/>
        <v>0</v>
      </c>
      <c r="AN70" s="240">
        <f t="shared" si="12"/>
        <v>1</v>
      </c>
      <c r="AO70" s="240">
        <f t="shared" si="13"/>
        <v>0</v>
      </c>
      <c r="AP70" s="240">
        <f t="shared" si="14"/>
        <v>1</v>
      </c>
    </row>
    <row r="71" spans="1:42" ht="15">
      <c r="A71" s="303" t="str">
        <f>'1. VSEBINA_SADRŽAJ'!B45</f>
        <v>P18 - </v>
      </c>
      <c r="B71" s="220"/>
      <c r="C71" s="13"/>
      <c r="D71" s="276"/>
      <c r="E71" s="14"/>
      <c r="F71" s="117">
        <f>IF('1. VSEBINA_SADRŽAJ'!$E$45='1. VSEBINA_SADRŽAJ'!$H$28,($D71*E71),($D71*E71)/'1. VSEBINA_SADRŽAJ'!$B$49)</f>
        <v>0</v>
      </c>
      <c r="G71" s="14"/>
      <c r="H71" s="117">
        <f>IF('1. VSEBINA_SADRŽAJ'!$E$45='1. VSEBINA_SADRŽAJ'!$H$28,($D71*G71),($D71*G71)/'1. VSEBINA_SADRŽAJ'!$B$49)</f>
        <v>0</v>
      </c>
      <c r="I71" s="14"/>
      <c r="J71" s="117">
        <f>IF('1. VSEBINA_SADRŽAJ'!$E$45='1. VSEBINA_SADRŽAJ'!$H$28,($D71*I71),($D71*I71)/'1. VSEBINA_SADRŽAJ'!$B$49)</f>
        <v>0</v>
      </c>
      <c r="K71" s="14"/>
      <c r="L71" s="117">
        <f>IF('1. VSEBINA_SADRŽAJ'!$E$45='1. VSEBINA_SADRŽAJ'!$H$28,($D71*K71),($D71*K71)/'1. VSEBINA_SADRŽAJ'!$B$49)</f>
        <v>0</v>
      </c>
      <c r="M71" s="14"/>
      <c r="N71" s="117">
        <f>IF('1. VSEBINA_SADRŽAJ'!$E$45='1. VSEBINA_SADRŽAJ'!$H$28,($D71*M71),($D71*M71)/'1. VSEBINA_SADRŽAJ'!$B$49)</f>
        <v>0</v>
      </c>
      <c r="O71" s="14"/>
      <c r="P71" s="117">
        <f>IF('1. VSEBINA_SADRŽAJ'!$E$45='1. VSEBINA_SADRŽAJ'!$H$28,($D71*O71),($D71*O71)/'1. VSEBINA_SADRŽAJ'!$B$49)</f>
        <v>0</v>
      </c>
      <c r="Q71" s="14"/>
      <c r="R71" s="117">
        <f>IF('1. VSEBINA_SADRŽAJ'!$E$45='1. VSEBINA_SADRŽAJ'!$H$28,($D71*Q71),($D71*Q71)/'1. VSEBINA_SADRŽAJ'!$B$49)</f>
        <v>0</v>
      </c>
      <c r="S71" s="14"/>
      <c r="T71" s="117">
        <f>IF('1. VSEBINA_SADRŽAJ'!$E$45='1. VSEBINA_SADRŽAJ'!$H$28,($D71*S71),($D71*S71)/'1. VSEBINA_SADRŽAJ'!$B$49)</f>
        <v>0</v>
      </c>
      <c r="U71" s="294">
        <f t="shared" si="8"/>
        <v>0</v>
      </c>
      <c r="V71" s="4"/>
      <c r="X71" s="239"/>
      <c r="AK71" s="240">
        <f t="shared" si="9"/>
        <v>0</v>
      </c>
      <c r="AL71" s="240">
        <f t="shared" si="10"/>
        <v>0</v>
      </c>
      <c r="AM71" s="240">
        <f t="shared" si="11"/>
        <v>0</v>
      </c>
      <c r="AN71" s="240">
        <f t="shared" si="12"/>
        <v>1</v>
      </c>
      <c r="AO71" s="240">
        <f t="shared" si="13"/>
        <v>0</v>
      </c>
      <c r="AP71" s="240">
        <f t="shared" si="14"/>
        <v>1</v>
      </c>
    </row>
    <row r="72" spans="1:42" ht="15">
      <c r="A72" s="300"/>
      <c r="B72" s="219"/>
      <c r="C72" s="19"/>
      <c r="D72" s="276"/>
      <c r="E72" s="16"/>
      <c r="F72" s="119">
        <f>IF('1. VSEBINA_SADRŽAJ'!$E$45='1. VSEBINA_SADRŽAJ'!$H$28,($D72*E72),($D72*E72)/'1. VSEBINA_SADRŽAJ'!$B$49)</f>
        <v>0</v>
      </c>
      <c r="G72" s="16"/>
      <c r="H72" s="119">
        <f>IF('1. VSEBINA_SADRŽAJ'!$E$45='1. VSEBINA_SADRŽAJ'!$H$28,($D72*G72),($D72*G72)/'1. VSEBINA_SADRŽAJ'!$B$49)</f>
        <v>0</v>
      </c>
      <c r="I72" s="16"/>
      <c r="J72" s="119">
        <f>IF('1. VSEBINA_SADRŽAJ'!$E$45='1. VSEBINA_SADRŽAJ'!$H$28,($D72*I72),($D72*I72)/'1. VSEBINA_SADRŽAJ'!$B$49)</f>
        <v>0</v>
      </c>
      <c r="K72" s="16"/>
      <c r="L72" s="119">
        <f>IF('1. VSEBINA_SADRŽAJ'!$E$45='1. VSEBINA_SADRŽAJ'!$H$28,($D72*K72),($D72*K72)/'1. VSEBINA_SADRŽAJ'!$B$49)</f>
        <v>0</v>
      </c>
      <c r="M72" s="16"/>
      <c r="N72" s="119">
        <f>IF('1. VSEBINA_SADRŽAJ'!$E$45='1. VSEBINA_SADRŽAJ'!$H$28,($D72*M72),($D72*M72)/'1. VSEBINA_SADRŽAJ'!$B$49)</f>
        <v>0</v>
      </c>
      <c r="O72" s="16"/>
      <c r="P72" s="119">
        <f>IF('1. VSEBINA_SADRŽAJ'!$E$45='1. VSEBINA_SADRŽAJ'!$H$28,($D72*O72),($D72*O72)/'1. VSEBINA_SADRŽAJ'!$B$49)</f>
        <v>0</v>
      </c>
      <c r="Q72" s="16"/>
      <c r="R72" s="119">
        <f>IF('1. VSEBINA_SADRŽAJ'!$E$45='1. VSEBINA_SADRŽAJ'!$H$28,($D72*Q72),($D72*Q72)/'1. VSEBINA_SADRŽAJ'!$B$49)</f>
        <v>0</v>
      </c>
      <c r="S72" s="16"/>
      <c r="T72" s="119">
        <f>IF('1. VSEBINA_SADRŽAJ'!$E$45='1. VSEBINA_SADRŽAJ'!$H$28,($D72*S72),($D72*S72)/'1. VSEBINA_SADRŽAJ'!$B$49)</f>
        <v>0</v>
      </c>
      <c r="U72" s="295">
        <f t="shared" si="8"/>
        <v>0</v>
      </c>
      <c r="V72" s="4"/>
      <c r="X72" s="239"/>
      <c r="AK72" s="240">
        <f t="shared" si="9"/>
        <v>0</v>
      </c>
      <c r="AL72" s="240">
        <f t="shared" si="10"/>
        <v>0</v>
      </c>
      <c r="AM72" s="240">
        <f t="shared" si="11"/>
        <v>0</v>
      </c>
      <c r="AN72" s="240">
        <f t="shared" si="12"/>
        <v>1</v>
      </c>
      <c r="AO72" s="240">
        <f t="shared" si="13"/>
        <v>0</v>
      </c>
      <c r="AP72" s="240">
        <f t="shared" si="14"/>
        <v>1</v>
      </c>
    </row>
    <row r="73" spans="1:42" ht="15">
      <c r="A73" s="301"/>
      <c r="B73" s="263"/>
      <c r="C73" s="19"/>
      <c r="D73" s="276"/>
      <c r="E73" s="18"/>
      <c r="F73" s="120">
        <f>IF('1. VSEBINA_SADRŽAJ'!$E$45='1. VSEBINA_SADRŽAJ'!$H$28,($D73*E73),($D73*E73)/'1. VSEBINA_SADRŽAJ'!$B$49)</f>
        <v>0</v>
      </c>
      <c r="G73" s="18"/>
      <c r="H73" s="120">
        <f>IF('1. VSEBINA_SADRŽAJ'!$E$45='1. VSEBINA_SADRŽAJ'!$H$28,($D73*G73),($D73*G73)/'1. VSEBINA_SADRŽAJ'!$B$49)</f>
        <v>0</v>
      </c>
      <c r="I73" s="18"/>
      <c r="J73" s="120">
        <f>IF('1. VSEBINA_SADRŽAJ'!$E$45='1. VSEBINA_SADRŽAJ'!$H$28,($D73*I73),($D73*I73)/'1. VSEBINA_SADRŽAJ'!$B$49)</f>
        <v>0</v>
      </c>
      <c r="K73" s="18"/>
      <c r="L73" s="120">
        <f>IF('1. VSEBINA_SADRŽAJ'!$E$45='1. VSEBINA_SADRŽAJ'!$H$28,($D73*K73),($D73*K73)/'1. VSEBINA_SADRŽAJ'!$B$49)</f>
        <v>0</v>
      </c>
      <c r="M73" s="18"/>
      <c r="N73" s="120">
        <f>IF('1. VSEBINA_SADRŽAJ'!$E$45='1. VSEBINA_SADRŽAJ'!$H$28,($D73*M73),($D73*M73)/'1. VSEBINA_SADRŽAJ'!$B$49)</f>
        <v>0</v>
      </c>
      <c r="O73" s="18"/>
      <c r="P73" s="120">
        <f>IF('1. VSEBINA_SADRŽAJ'!$E$45='1. VSEBINA_SADRŽAJ'!$H$28,($D73*O73),($D73*O73)/'1. VSEBINA_SADRŽAJ'!$B$49)</f>
        <v>0</v>
      </c>
      <c r="Q73" s="18"/>
      <c r="R73" s="120">
        <f>IF('1. VSEBINA_SADRŽAJ'!$E$45='1. VSEBINA_SADRŽAJ'!$H$28,($D73*Q73),($D73*Q73)/'1. VSEBINA_SADRŽAJ'!$B$49)</f>
        <v>0</v>
      </c>
      <c r="S73" s="18"/>
      <c r="T73" s="120">
        <f>IF('1. VSEBINA_SADRŽAJ'!$E$45='1. VSEBINA_SADRŽAJ'!$H$28,($D73*S73),($D73*S73)/'1. VSEBINA_SADRŽAJ'!$B$49)</f>
        <v>0</v>
      </c>
      <c r="U73" s="296">
        <f t="shared" si="8"/>
        <v>0</v>
      </c>
      <c r="V73" s="4"/>
      <c r="X73" s="239"/>
      <c r="Y73" s="114">
        <f>SUM(U71:U73)</f>
        <v>0</v>
      </c>
      <c r="AK73" s="240">
        <f t="shared" si="9"/>
        <v>0</v>
      </c>
      <c r="AL73" s="240">
        <f t="shared" si="10"/>
        <v>0</v>
      </c>
      <c r="AM73" s="240">
        <f t="shared" si="11"/>
        <v>0</v>
      </c>
      <c r="AN73" s="240">
        <f t="shared" si="12"/>
        <v>1</v>
      </c>
      <c r="AO73" s="240">
        <f t="shared" si="13"/>
        <v>0</v>
      </c>
      <c r="AP73" s="240">
        <f t="shared" si="14"/>
        <v>1</v>
      </c>
    </row>
    <row r="74" spans="1:42" ht="15">
      <c r="A74" s="321" t="str">
        <f>'1. VSEBINA_SADRŽAJ'!B46</f>
        <v>P19 - </v>
      </c>
      <c r="B74" s="219"/>
      <c r="C74" s="290"/>
      <c r="D74" s="292"/>
      <c r="E74" s="16"/>
      <c r="F74" s="121">
        <f>IF('1. VSEBINA_SADRŽAJ'!$E$46='1. VSEBINA_SADRŽAJ'!$H$28,($D74*E74),($D74*E74)/'1. VSEBINA_SADRŽAJ'!$B$49)</f>
        <v>0</v>
      </c>
      <c r="G74" s="16"/>
      <c r="H74" s="121">
        <f>IF('1. VSEBINA_SADRŽAJ'!$E$46='1. VSEBINA_SADRŽAJ'!$H$28,($D74*G74),($D74*G74)/'1. VSEBINA_SADRŽAJ'!$B$49)</f>
        <v>0</v>
      </c>
      <c r="I74" s="16"/>
      <c r="J74" s="121">
        <f>IF('1. VSEBINA_SADRŽAJ'!$E$46='1. VSEBINA_SADRŽAJ'!$H$28,($D74*I74),($D74*I74)/'1. VSEBINA_SADRŽAJ'!$B$49)</f>
        <v>0</v>
      </c>
      <c r="K74" s="16"/>
      <c r="L74" s="121">
        <f>IF('1. VSEBINA_SADRŽAJ'!$E$46='1. VSEBINA_SADRŽAJ'!$H$28,($D74*K74),($D74*K74)/'1. VSEBINA_SADRŽAJ'!$B$49)</f>
        <v>0</v>
      </c>
      <c r="M74" s="16"/>
      <c r="N74" s="121">
        <f>IF('1. VSEBINA_SADRŽAJ'!$E$46='1. VSEBINA_SADRŽAJ'!$H$28,($D74*M74),($D74*M74)/'1. VSEBINA_SADRŽAJ'!$B$49)</f>
        <v>0</v>
      </c>
      <c r="O74" s="16"/>
      <c r="P74" s="121">
        <f>IF('1. VSEBINA_SADRŽAJ'!$E$46='1. VSEBINA_SADRŽAJ'!$H$28,($D74*O74),($D74*O74)/'1. VSEBINA_SADRŽAJ'!$B$49)</f>
        <v>0</v>
      </c>
      <c r="Q74" s="16"/>
      <c r="R74" s="121">
        <f>IF('1. VSEBINA_SADRŽAJ'!$E$46='1. VSEBINA_SADRŽAJ'!$H$28,($D74*Q74),($D74*Q74)/'1. VSEBINA_SADRŽAJ'!$B$49)</f>
        <v>0</v>
      </c>
      <c r="S74" s="16"/>
      <c r="T74" s="121">
        <f>IF('1. VSEBINA_SADRŽAJ'!$E$46='1. VSEBINA_SADRŽAJ'!$H$28,($D74*S74),($D74*S74)/'1. VSEBINA_SADRŽAJ'!$B$49)</f>
        <v>0</v>
      </c>
      <c r="U74" s="297">
        <f t="shared" si="8"/>
        <v>0</v>
      </c>
      <c r="V74" s="4"/>
      <c r="X74" s="239"/>
      <c r="AK74" s="240">
        <f t="shared" si="9"/>
        <v>0</v>
      </c>
      <c r="AL74" s="240">
        <f t="shared" si="10"/>
        <v>0</v>
      </c>
      <c r="AM74" s="240">
        <f t="shared" si="11"/>
        <v>0</v>
      </c>
      <c r="AN74" s="240">
        <f t="shared" si="12"/>
        <v>1</v>
      </c>
      <c r="AO74" s="240">
        <f t="shared" si="13"/>
        <v>0</v>
      </c>
      <c r="AP74" s="240">
        <f t="shared" si="14"/>
        <v>1</v>
      </c>
    </row>
    <row r="75" spans="1:42" ht="15">
      <c r="A75" s="300"/>
      <c r="B75" s="219"/>
      <c r="C75" s="15"/>
      <c r="D75" s="276"/>
      <c r="E75" s="16"/>
      <c r="F75" s="119">
        <f>IF('1. VSEBINA_SADRŽAJ'!$E$46='1. VSEBINA_SADRŽAJ'!$H$28,($D75*E75),($D75*E75)/'1. VSEBINA_SADRŽAJ'!$B$49)</f>
        <v>0</v>
      </c>
      <c r="G75" s="16"/>
      <c r="H75" s="119">
        <f>IF('1. VSEBINA_SADRŽAJ'!$E$46='1. VSEBINA_SADRŽAJ'!$H$28,($D75*G75),($D75*G75)/'1. VSEBINA_SADRŽAJ'!$B$49)</f>
        <v>0</v>
      </c>
      <c r="I75" s="16"/>
      <c r="J75" s="119">
        <f>IF('1. VSEBINA_SADRŽAJ'!$E$46='1. VSEBINA_SADRŽAJ'!$H$28,($D75*I75),($D75*I75)/'1. VSEBINA_SADRŽAJ'!$B$49)</f>
        <v>0</v>
      </c>
      <c r="K75" s="16"/>
      <c r="L75" s="119">
        <f>IF('1. VSEBINA_SADRŽAJ'!$E$46='1. VSEBINA_SADRŽAJ'!$H$28,($D75*K75),($D75*K75)/'1. VSEBINA_SADRŽAJ'!$B$49)</f>
        <v>0</v>
      </c>
      <c r="M75" s="16"/>
      <c r="N75" s="119">
        <f>IF('1. VSEBINA_SADRŽAJ'!$E$46='1. VSEBINA_SADRŽAJ'!$H$28,($D75*M75),($D75*M75)/'1. VSEBINA_SADRŽAJ'!$B$49)</f>
        <v>0</v>
      </c>
      <c r="O75" s="16"/>
      <c r="P75" s="119">
        <f>IF('1. VSEBINA_SADRŽAJ'!$E$46='1. VSEBINA_SADRŽAJ'!$H$28,($D75*O75),($D75*O75)/'1. VSEBINA_SADRŽAJ'!$B$49)</f>
        <v>0</v>
      </c>
      <c r="Q75" s="16"/>
      <c r="R75" s="119">
        <f>IF('1. VSEBINA_SADRŽAJ'!$E$46='1. VSEBINA_SADRŽAJ'!$H$28,($D75*Q75),($D75*Q75)/'1. VSEBINA_SADRŽAJ'!$B$49)</f>
        <v>0</v>
      </c>
      <c r="S75" s="16"/>
      <c r="T75" s="119">
        <f>IF('1. VSEBINA_SADRŽAJ'!$E$46='1. VSEBINA_SADRŽAJ'!$H$28,($D75*S75),($D75*S75)/'1. VSEBINA_SADRŽAJ'!$B$49)</f>
        <v>0</v>
      </c>
      <c r="U75" s="295">
        <f t="shared" si="8"/>
        <v>0</v>
      </c>
      <c r="V75" s="4"/>
      <c r="X75" s="239"/>
      <c r="AK75" s="240">
        <f t="shared" si="9"/>
        <v>0</v>
      </c>
      <c r="AL75" s="240">
        <f t="shared" si="10"/>
        <v>0</v>
      </c>
      <c r="AM75" s="240">
        <f t="shared" si="11"/>
        <v>0</v>
      </c>
      <c r="AN75" s="240">
        <f t="shared" si="12"/>
        <v>1</v>
      </c>
      <c r="AO75" s="240">
        <f t="shared" si="13"/>
        <v>0</v>
      </c>
      <c r="AP75" s="240">
        <f t="shared" si="14"/>
        <v>1</v>
      </c>
    </row>
    <row r="76" spans="1:42" ht="15">
      <c r="A76" s="301"/>
      <c r="B76" s="219"/>
      <c r="C76" s="291"/>
      <c r="D76" s="293"/>
      <c r="E76" s="16"/>
      <c r="F76" s="122">
        <f>IF('1. VSEBINA_SADRŽAJ'!$E$46='1. VSEBINA_SADRŽAJ'!$H$28,($D76*E76),($D76*E76)/'1. VSEBINA_SADRŽAJ'!$B$49)</f>
        <v>0</v>
      </c>
      <c r="G76" s="16"/>
      <c r="H76" s="122">
        <f>IF('1. VSEBINA_SADRŽAJ'!$E$46='1. VSEBINA_SADRŽAJ'!$H$28,($D76*G76),($D76*G76)/'1. VSEBINA_SADRŽAJ'!$B$49)</f>
        <v>0</v>
      </c>
      <c r="I76" s="16"/>
      <c r="J76" s="122">
        <f>IF('1. VSEBINA_SADRŽAJ'!$E$46='1. VSEBINA_SADRŽAJ'!$H$28,($D76*I76),($D76*I76)/'1. VSEBINA_SADRŽAJ'!$B$49)</f>
        <v>0</v>
      </c>
      <c r="K76" s="16"/>
      <c r="L76" s="122">
        <f>IF('1. VSEBINA_SADRŽAJ'!$E$46='1. VSEBINA_SADRŽAJ'!$H$28,($D76*K76),($D76*K76)/'1. VSEBINA_SADRŽAJ'!$B$49)</f>
        <v>0</v>
      </c>
      <c r="M76" s="16"/>
      <c r="N76" s="122">
        <f>IF('1. VSEBINA_SADRŽAJ'!$E$46='1. VSEBINA_SADRŽAJ'!$H$28,($D76*M76),($D76*M76)/'1. VSEBINA_SADRŽAJ'!$B$49)</f>
        <v>0</v>
      </c>
      <c r="O76" s="16"/>
      <c r="P76" s="122">
        <f>IF('1. VSEBINA_SADRŽAJ'!$E$46='1. VSEBINA_SADRŽAJ'!$H$28,($D76*O76),($D76*O76)/'1. VSEBINA_SADRŽAJ'!$B$49)</f>
        <v>0</v>
      </c>
      <c r="Q76" s="16"/>
      <c r="R76" s="122">
        <f>IF('1. VSEBINA_SADRŽAJ'!$E$46='1. VSEBINA_SADRŽAJ'!$H$28,($D76*Q76),($D76*Q76)/'1. VSEBINA_SADRŽAJ'!$B$49)</f>
        <v>0</v>
      </c>
      <c r="S76" s="16"/>
      <c r="T76" s="122">
        <f>IF('1. VSEBINA_SADRŽAJ'!$E$46='1. VSEBINA_SADRŽAJ'!$H$28,($D76*S76),($D76*S76)/'1. VSEBINA_SADRŽAJ'!$B$49)</f>
        <v>0</v>
      </c>
      <c r="U76" s="298">
        <f t="shared" si="8"/>
        <v>0</v>
      </c>
      <c r="V76" s="4"/>
      <c r="X76" s="239"/>
      <c r="Y76" s="114">
        <f>SUM(U74:U76)</f>
        <v>0</v>
      </c>
      <c r="AK76" s="240">
        <f t="shared" si="9"/>
        <v>0</v>
      </c>
      <c r="AL76" s="240">
        <f t="shared" si="10"/>
        <v>0</v>
      </c>
      <c r="AM76" s="240">
        <f t="shared" si="11"/>
        <v>0</v>
      </c>
      <c r="AN76" s="240">
        <f t="shared" si="12"/>
        <v>1</v>
      </c>
      <c r="AO76" s="240">
        <f t="shared" si="13"/>
        <v>0</v>
      </c>
      <c r="AP76" s="240">
        <f t="shared" si="14"/>
        <v>1</v>
      </c>
    </row>
    <row r="77" spans="1:42" ht="15">
      <c r="A77" s="300" t="str">
        <f>'1. VSEBINA_SADRŽAJ'!B47</f>
        <v>P20 - </v>
      </c>
      <c r="B77" s="220"/>
      <c r="C77" s="19"/>
      <c r="D77" s="276"/>
      <c r="E77" s="14"/>
      <c r="F77" s="117">
        <f>IF('1. VSEBINA_SADRŽAJ'!$E$47='1. VSEBINA_SADRŽAJ'!$H$28,($D77*E77),($D77*E77)/'1. VSEBINA_SADRŽAJ'!$B$49)</f>
        <v>0</v>
      </c>
      <c r="G77" s="14"/>
      <c r="H77" s="117">
        <f>IF('1. VSEBINA_SADRŽAJ'!$E$47='1. VSEBINA_SADRŽAJ'!$H$28,($D77*G77),($D77*G77)/'1. VSEBINA_SADRŽAJ'!$B$49)</f>
        <v>0</v>
      </c>
      <c r="I77" s="14"/>
      <c r="J77" s="117">
        <f>IF('1. VSEBINA_SADRŽAJ'!$E$47='1. VSEBINA_SADRŽAJ'!$H$28,($D77*I77),($D77*I77)/'1. VSEBINA_SADRŽAJ'!$B$49)</f>
        <v>0</v>
      </c>
      <c r="K77" s="14"/>
      <c r="L77" s="117">
        <f>IF('1. VSEBINA_SADRŽAJ'!$E$47='1. VSEBINA_SADRŽAJ'!$H$28,($D77*K77),($D77*K77)/'1. VSEBINA_SADRŽAJ'!$B$49)</f>
        <v>0</v>
      </c>
      <c r="M77" s="14"/>
      <c r="N77" s="117">
        <f>IF('1. VSEBINA_SADRŽAJ'!$E$47='1. VSEBINA_SADRŽAJ'!$H$28,($D77*M77),($D77*M77)/'1. VSEBINA_SADRŽAJ'!$B$49)</f>
        <v>0</v>
      </c>
      <c r="O77" s="14"/>
      <c r="P77" s="117">
        <f>IF('1. VSEBINA_SADRŽAJ'!$E$47='1. VSEBINA_SADRŽAJ'!$H$28,($D77*O77),($D77*O77)/'1. VSEBINA_SADRŽAJ'!$B$49)</f>
        <v>0</v>
      </c>
      <c r="Q77" s="14"/>
      <c r="R77" s="117">
        <f>IF('1. VSEBINA_SADRŽAJ'!$E$47='1. VSEBINA_SADRŽAJ'!$H$28,($D77*Q77),($D77*Q77)/'1. VSEBINA_SADRŽAJ'!$B$49)</f>
        <v>0</v>
      </c>
      <c r="S77" s="14"/>
      <c r="T77" s="117">
        <f>IF('1. VSEBINA_SADRŽAJ'!$E$47='1. VSEBINA_SADRŽAJ'!$H$28,($D77*S77),($D77*S77)/'1. VSEBINA_SADRŽAJ'!$B$49)</f>
        <v>0</v>
      </c>
      <c r="U77" s="294">
        <f t="shared" si="8"/>
        <v>0</v>
      </c>
      <c r="V77" s="4"/>
      <c r="X77" s="239" t="str">
        <f t="shared" si="0"/>
        <v>.</v>
      </c>
      <c r="AK77" s="240">
        <f t="shared" si="1"/>
        <v>0</v>
      </c>
      <c r="AL77" s="240">
        <f t="shared" si="1"/>
        <v>0</v>
      </c>
      <c r="AM77" s="240">
        <f t="shared" si="2"/>
        <v>0</v>
      </c>
      <c r="AN77" s="240">
        <f t="shared" si="3"/>
        <v>1</v>
      </c>
      <c r="AO77" s="240">
        <f t="shared" si="4"/>
        <v>0</v>
      </c>
      <c r="AP77" s="240">
        <f t="shared" si="5"/>
        <v>1</v>
      </c>
    </row>
    <row r="78" spans="1:42" ht="15">
      <c r="A78" s="368"/>
      <c r="B78" s="219"/>
      <c r="C78" s="19"/>
      <c r="D78" s="276"/>
      <c r="E78" s="16"/>
      <c r="F78" s="119">
        <f>IF('1. VSEBINA_SADRŽAJ'!$E$47='1. VSEBINA_SADRŽAJ'!$H$28,($D78*E78),($D78*E78)/'1. VSEBINA_SADRŽAJ'!$B$49)</f>
        <v>0</v>
      </c>
      <c r="G78" s="16"/>
      <c r="H78" s="119">
        <f>IF('1. VSEBINA_SADRŽAJ'!$E$47='1. VSEBINA_SADRŽAJ'!$H$28,($D78*G78),($D78*G78)/'1. VSEBINA_SADRŽAJ'!$B$49)</f>
        <v>0</v>
      </c>
      <c r="I78" s="16"/>
      <c r="J78" s="119">
        <f>IF('1. VSEBINA_SADRŽAJ'!$E$47='1. VSEBINA_SADRŽAJ'!$H$28,($D78*I78),($D78*I78)/'1. VSEBINA_SADRŽAJ'!$B$49)</f>
        <v>0</v>
      </c>
      <c r="K78" s="16"/>
      <c r="L78" s="119">
        <f>IF('1. VSEBINA_SADRŽAJ'!$E$47='1. VSEBINA_SADRŽAJ'!$H$28,($D78*K78),($D78*K78)/'1. VSEBINA_SADRŽAJ'!$B$49)</f>
        <v>0</v>
      </c>
      <c r="M78" s="16"/>
      <c r="N78" s="119">
        <f>IF('1. VSEBINA_SADRŽAJ'!$E$47='1. VSEBINA_SADRŽAJ'!$H$28,($D78*M78),($D78*M78)/'1. VSEBINA_SADRŽAJ'!$B$49)</f>
        <v>0</v>
      </c>
      <c r="O78" s="16"/>
      <c r="P78" s="119">
        <f>IF('1. VSEBINA_SADRŽAJ'!$E$47='1. VSEBINA_SADRŽAJ'!$H$28,($D78*O78),($D78*O78)/'1. VSEBINA_SADRŽAJ'!$B$49)</f>
        <v>0</v>
      </c>
      <c r="Q78" s="16"/>
      <c r="R78" s="119">
        <f>IF('1. VSEBINA_SADRŽAJ'!$E$47='1. VSEBINA_SADRŽAJ'!$H$28,($D78*Q78),($D78*Q78)/'1. VSEBINA_SADRŽAJ'!$B$49)</f>
        <v>0</v>
      </c>
      <c r="S78" s="16"/>
      <c r="T78" s="119">
        <f>IF('1. VSEBINA_SADRŽAJ'!$E$47='1. VSEBINA_SADRŽAJ'!$H$28,($D78*S78),($D78*S78)/'1. VSEBINA_SADRŽAJ'!$B$49)</f>
        <v>0</v>
      </c>
      <c r="U78" s="295">
        <f t="shared" si="8"/>
        <v>0</v>
      </c>
      <c r="V78" s="4"/>
      <c r="X78" s="239" t="str">
        <f t="shared" si="0"/>
        <v>.</v>
      </c>
      <c r="AK78" s="240">
        <f t="shared" si="1"/>
        <v>0</v>
      </c>
      <c r="AL78" s="240">
        <f t="shared" si="1"/>
        <v>0</v>
      </c>
      <c r="AM78" s="240">
        <f t="shared" si="2"/>
        <v>0</v>
      </c>
      <c r="AN78" s="240">
        <f t="shared" si="3"/>
        <v>1</v>
      </c>
      <c r="AO78" s="240">
        <f t="shared" si="4"/>
        <v>0</v>
      </c>
      <c r="AP78" s="240">
        <f t="shared" si="5"/>
        <v>1</v>
      </c>
    </row>
    <row r="79" spans="1:42" ht="15">
      <c r="A79" s="370"/>
      <c r="B79" s="219"/>
      <c r="C79" s="15"/>
      <c r="D79" s="276"/>
      <c r="E79" s="16"/>
      <c r="F79" s="122">
        <f>IF('1. VSEBINA_SADRŽAJ'!$E$47='1. VSEBINA_SADRŽAJ'!$H$28,($D79*E79),($D79*E79)/'1. VSEBINA_SADRŽAJ'!$B$49)</f>
        <v>0</v>
      </c>
      <c r="G79" s="16"/>
      <c r="H79" s="122">
        <f>IF('1. VSEBINA_SADRŽAJ'!$E$47='1. VSEBINA_SADRŽAJ'!$H$28,($D79*G79),($D79*G79)/'1. VSEBINA_SADRŽAJ'!$B$49)</f>
        <v>0</v>
      </c>
      <c r="I79" s="16"/>
      <c r="J79" s="122">
        <f>IF('1. VSEBINA_SADRŽAJ'!$E$47='1. VSEBINA_SADRŽAJ'!$H$28,($D79*I79),($D79*I79)/'1. VSEBINA_SADRŽAJ'!$B$49)</f>
        <v>0</v>
      </c>
      <c r="K79" s="16"/>
      <c r="L79" s="122">
        <f>IF('1. VSEBINA_SADRŽAJ'!$E$47='1. VSEBINA_SADRŽAJ'!$H$28,($D79*K79),($D79*K79)/'1. VSEBINA_SADRŽAJ'!$B$49)</f>
        <v>0</v>
      </c>
      <c r="M79" s="16"/>
      <c r="N79" s="122">
        <f>IF('1. VSEBINA_SADRŽAJ'!$E$47='1. VSEBINA_SADRŽAJ'!$H$28,($D79*M79),($D79*M79)/'1. VSEBINA_SADRŽAJ'!$B$49)</f>
        <v>0</v>
      </c>
      <c r="O79" s="16"/>
      <c r="P79" s="122">
        <f>IF('1. VSEBINA_SADRŽAJ'!$E$47='1. VSEBINA_SADRŽAJ'!$H$28,($D79*O79),($D79*O79)/'1. VSEBINA_SADRŽAJ'!$B$49)</f>
        <v>0</v>
      </c>
      <c r="Q79" s="16"/>
      <c r="R79" s="122">
        <f>IF('1. VSEBINA_SADRŽAJ'!$E$47='1. VSEBINA_SADRŽAJ'!$H$28,($D79*Q79),($D79*Q79)/'1. VSEBINA_SADRŽAJ'!$B$49)</f>
        <v>0</v>
      </c>
      <c r="S79" s="16"/>
      <c r="T79" s="122">
        <f>IF('1. VSEBINA_SADRŽAJ'!$E$47='1. VSEBINA_SADRŽAJ'!$H$28,($D79*S79),($D79*S79)/'1. VSEBINA_SADRŽAJ'!$B$49)</f>
        <v>0</v>
      </c>
      <c r="U79" s="298">
        <f t="shared" si="8"/>
        <v>0</v>
      </c>
      <c r="V79" s="4"/>
      <c r="X79" s="239" t="str">
        <f t="shared" si="0"/>
        <v>.</v>
      </c>
      <c r="Y79" s="114">
        <f>SUM(U77:U79)</f>
        <v>0</v>
      </c>
      <c r="AK79" s="240">
        <f t="shared" si="1"/>
        <v>0</v>
      </c>
      <c r="AL79" s="240">
        <f t="shared" si="1"/>
        <v>0</v>
      </c>
      <c r="AM79" s="240">
        <f>IF(E79+G79+I79+K79+M79+O79+Q79+S79=0,0,1)</f>
        <v>0</v>
      </c>
      <c r="AN79" s="240">
        <f>IF(AK79+AL79+AM79=0,1,0)</f>
        <v>1</v>
      </c>
      <c r="AO79" s="240">
        <f>IF(AK79+AL79+AM79=3,1,0)</f>
        <v>0</v>
      </c>
      <c r="AP79" s="240">
        <f>AN79+AO79</f>
        <v>1</v>
      </c>
    </row>
    <row r="80" spans="1:25" s="7" customFormat="1" ht="15">
      <c r="A80" s="123" t="s">
        <v>123</v>
      </c>
      <c r="B80" s="123"/>
      <c r="C80" s="123"/>
      <c r="D80" s="124"/>
      <c r="E80" s="125"/>
      <c r="F80" s="126">
        <f>SUM(F19:F79)</f>
        <v>0</v>
      </c>
      <c r="G80" s="125"/>
      <c r="H80" s="126">
        <f>SUM(H19:H79)</f>
        <v>0</v>
      </c>
      <c r="I80" s="125"/>
      <c r="J80" s="126">
        <f>SUM(J19:J79)</f>
        <v>0</v>
      </c>
      <c r="K80" s="125"/>
      <c r="L80" s="126">
        <f>SUM(L19:L79)</f>
        <v>0</v>
      </c>
      <c r="M80" s="125"/>
      <c r="N80" s="126">
        <f>SUM(N19:N79)</f>
        <v>0</v>
      </c>
      <c r="O80" s="125"/>
      <c r="P80" s="126">
        <f>SUM(P19:P79)</f>
        <v>0</v>
      </c>
      <c r="Q80" s="125"/>
      <c r="R80" s="126">
        <f>SUM(R19:R79)</f>
        <v>0</v>
      </c>
      <c r="S80" s="125"/>
      <c r="T80" s="126">
        <f>SUM(T19:T79)</f>
        <v>0</v>
      </c>
      <c r="U80" s="299">
        <f>SUM(U19:U79)</f>
        <v>0</v>
      </c>
      <c r="X80" s="239"/>
      <c r="Y80" s="114">
        <f>SUM(Y19:Y79)</f>
        <v>0</v>
      </c>
    </row>
    <row r="82" spans="1:6" ht="36.75" customHeight="1">
      <c r="A82" s="327" t="s">
        <v>111</v>
      </c>
      <c r="B82" s="358"/>
      <c r="C82" s="358"/>
      <c r="D82" s="358"/>
      <c r="F82" s="118"/>
    </row>
    <row r="84" spans="1:23" s="77" customFormat="1" ht="14.25" customHeight="1">
      <c r="A84" s="333" t="s">
        <v>124</v>
      </c>
      <c r="B84" s="334"/>
      <c r="C84" s="377" t="s">
        <v>125</v>
      </c>
      <c r="D84" s="378"/>
      <c r="E84" s="344" t="s">
        <v>64</v>
      </c>
      <c r="F84" s="345"/>
      <c r="G84" s="340">
        <v>2009</v>
      </c>
      <c r="H84" s="341"/>
      <c r="I84" s="340">
        <v>2010</v>
      </c>
      <c r="J84" s="341"/>
      <c r="K84" s="340">
        <v>2011</v>
      </c>
      <c r="L84" s="341"/>
      <c r="M84" s="340">
        <v>2012</v>
      </c>
      <c r="N84" s="341"/>
      <c r="O84" s="340">
        <v>2013</v>
      </c>
      <c r="P84" s="341"/>
      <c r="Q84" s="340">
        <v>2014</v>
      </c>
      <c r="R84" s="341"/>
      <c r="S84" s="340">
        <v>2015</v>
      </c>
      <c r="T84" s="341"/>
      <c r="U84" s="373" t="s">
        <v>122</v>
      </c>
      <c r="V84" s="339" t="s">
        <v>127</v>
      </c>
      <c r="W84" s="127"/>
    </row>
    <row r="85" spans="1:23" s="77" customFormat="1" ht="63" customHeight="1">
      <c r="A85" s="335"/>
      <c r="B85" s="336"/>
      <c r="C85" s="335"/>
      <c r="D85" s="379"/>
      <c r="E85" s="128" t="s">
        <v>126</v>
      </c>
      <c r="F85" s="217" t="s">
        <v>119</v>
      </c>
      <c r="G85" s="128" t="s">
        <v>126</v>
      </c>
      <c r="H85" s="217" t="s">
        <v>119</v>
      </c>
      <c r="I85" s="128" t="s">
        <v>126</v>
      </c>
      <c r="J85" s="217" t="s">
        <v>119</v>
      </c>
      <c r="K85" s="128" t="s">
        <v>126</v>
      </c>
      <c r="L85" s="217" t="s">
        <v>119</v>
      </c>
      <c r="M85" s="128" t="s">
        <v>126</v>
      </c>
      <c r="N85" s="217" t="s">
        <v>119</v>
      </c>
      <c r="O85" s="128" t="s">
        <v>126</v>
      </c>
      <c r="P85" s="217" t="s">
        <v>119</v>
      </c>
      <c r="Q85" s="128" t="s">
        <v>126</v>
      </c>
      <c r="R85" s="217" t="s">
        <v>119</v>
      </c>
      <c r="S85" s="128" t="s">
        <v>126</v>
      </c>
      <c r="T85" s="217" t="s">
        <v>119</v>
      </c>
      <c r="U85" s="374"/>
      <c r="V85" s="339"/>
      <c r="W85" s="127"/>
    </row>
    <row r="86" spans="1:44" ht="15">
      <c r="A86" s="322" t="str">
        <f>'1. VSEBINA_SADRŽAJ'!B28</f>
        <v>LP - P1 - </v>
      </c>
      <c r="B86" s="323"/>
      <c r="C86" s="305"/>
      <c r="D86" s="306"/>
      <c r="E86" s="29"/>
      <c r="F86" s="129">
        <f>IF('1. VSEBINA_SADRŽAJ'!$E28='1. VSEBINA_SADRŽAJ'!$H$28,(E86*$C86),(E86*$C86)/'1. VSEBINA_SADRŽAJ'!$B$49)</f>
        <v>0</v>
      </c>
      <c r="G86" s="29"/>
      <c r="H86" s="129">
        <f>IF('1. VSEBINA_SADRŽAJ'!$E28='1. VSEBINA_SADRŽAJ'!$H$28,(G86*$C86),(G86*$C86)/'1. VSEBINA_SADRŽAJ'!$B$49)</f>
        <v>0</v>
      </c>
      <c r="I86" s="29"/>
      <c r="J86" s="129">
        <f>IF('1. VSEBINA_SADRŽAJ'!$E28='1. VSEBINA_SADRŽAJ'!$H$28,(I86*$C86),(I86*$C86)/'1. VSEBINA_SADRŽAJ'!$B$49)</f>
        <v>0</v>
      </c>
      <c r="K86" s="29"/>
      <c r="L86" s="129">
        <f>IF('1. VSEBINA_SADRŽAJ'!$E28='1. VSEBINA_SADRŽAJ'!$H$28,(K86*$C86),(K86*$C86)/'1. VSEBINA_SADRŽAJ'!$B$49)</f>
        <v>0</v>
      </c>
      <c r="M86" s="29"/>
      <c r="N86" s="129">
        <f>IF('1. VSEBINA_SADRŽAJ'!$E28='1. VSEBINA_SADRŽAJ'!$H$28,(M86*$C86),(M86*$C86)/'1. VSEBINA_SADRŽAJ'!$B$49)</f>
        <v>0</v>
      </c>
      <c r="O86" s="29"/>
      <c r="P86" s="129">
        <f>IF('1. VSEBINA_SADRŽAJ'!$E28='1. VSEBINA_SADRŽAJ'!$H$28,(O86*$C86),(O86*$C86)/'1. VSEBINA_SADRŽAJ'!$B$49)</f>
        <v>0</v>
      </c>
      <c r="Q86" s="29"/>
      <c r="R86" s="129">
        <f>IF('1. VSEBINA_SADRŽAJ'!$E28='1. VSEBINA_SADRŽAJ'!$H$28,(Q86*$C86),(Q86*$C86)/'1. VSEBINA_SADRŽAJ'!$B$49)</f>
        <v>0</v>
      </c>
      <c r="S86" s="29"/>
      <c r="T86" s="129">
        <f>IF('1. VSEBINA_SADRŽAJ'!$E28='1. VSEBINA_SADRŽAJ'!$H$28,(S86*$C86),(S86*$C86)/'1. VSEBINA_SADRŽAJ'!$B$49)</f>
        <v>0</v>
      </c>
      <c r="U86" s="130">
        <f aca="true" t="shared" si="15" ref="U86:U91">T86+R86+P86+N86+L86+J86+H86+F86</f>
        <v>0</v>
      </c>
      <c r="V86" s="29"/>
      <c r="W86" s="114"/>
      <c r="X86" s="239" t="str">
        <f aca="true" t="shared" si="16" ref="X86:X105">IF(AR86=1,".","data missing")</f>
        <v>.</v>
      </c>
      <c r="Y86" s="4"/>
      <c r="AM86" s="240">
        <f>IF(C86=AT86,0,1)</f>
        <v>0</v>
      </c>
      <c r="AN86" s="240"/>
      <c r="AO86" s="240">
        <f>IF(G86+I86+K86+M86+O86+Q86+S86+E86=0,0,1)</f>
        <v>0</v>
      </c>
      <c r="AP86" s="240">
        <f>IF(AM86+AO86=0,1,0)</f>
        <v>1</v>
      </c>
      <c r="AQ86" s="240">
        <f>IF(AM86+AO86=2,1,0)</f>
        <v>0</v>
      </c>
      <c r="AR86" s="240">
        <f>AP86+AQ86</f>
        <v>1</v>
      </c>
    </row>
    <row r="87" spans="1:44" ht="15">
      <c r="A87" s="322" t="str">
        <f>'1. VSEBINA_SADRŽAJ'!B29</f>
        <v>P2 -</v>
      </c>
      <c r="B87" s="323"/>
      <c r="C87" s="305"/>
      <c r="D87" s="306"/>
      <c r="E87" s="29"/>
      <c r="F87" s="129">
        <f>IF('1. VSEBINA_SADRŽAJ'!$E29='1. VSEBINA_SADRŽAJ'!$H$28,(E87*$C87),(E87*$C87)/'1. VSEBINA_SADRŽAJ'!$B$49)</f>
        <v>0</v>
      </c>
      <c r="G87" s="29"/>
      <c r="H87" s="129">
        <f>IF('1. VSEBINA_SADRŽAJ'!$E29='1. VSEBINA_SADRŽAJ'!$H$28,(G87*$C87),(G87*$C87)/'1. VSEBINA_SADRŽAJ'!$B$49)</f>
        <v>0</v>
      </c>
      <c r="I87" s="29"/>
      <c r="J87" s="129">
        <f>IF('1. VSEBINA_SADRŽAJ'!$E29='1. VSEBINA_SADRŽAJ'!$H$28,(I87*$C87),(I87*$C87)/'1. VSEBINA_SADRŽAJ'!$B$49)</f>
        <v>0</v>
      </c>
      <c r="K87" s="29"/>
      <c r="L87" s="129">
        <f>IF('1. VSEBINA_SADRŽAJ'!$E29='1. VSEBINA_SADRŽAJ'!$H$28,(K87*$C87),(K87*$C87)/'1. VSEBINA_SADRŽAJ'!$B$49)</f>
        <v>0</v>
      </c>
      <c r="M87" s="29"/>
      <c r="N87" s="129">
        <f>IF('1. VSEBINA_SADRŽAJ'!$E29='1. VSEBINA_SADRŽAJ'!$H$28,(M87*$C87),(M87*$C87)/'1. VSEBINA_SADRŽAJ'!$B$49)</f>
        <v>0</v>
      </c>
      <c r="O87" s="29"/>
      <c r="P87" s="129">
        <f>IF('1. VSEBINA_SADRŽAJ'!$E29='1. VSEBINA_SADRŽAJ'!$H$28,(O87*$C87),(O87*$C87)/'1. VSEBINA_SADRŽAJ'!$B$49)</f>
        <v>0</v>
      </c>
      <c r="Q87" s="29"/>
      <c r="R87" s="129">
        <f>IF('1. VSEBINA_SADRŽAJ'!$E29='1. VSEBINA_SADRŽAJ'!$H$28,(Q87*$C87),(Q87*$C87)/'1. VSEBINA_SADRŽAJ'!$B$49)</f>
        <v>0</v>
      </c>
      <c r="S87" s="29"/>
      <c r="T87" s="129">
        <f>IF('1. VSEBINA_SADRŽAJ'!$E29='1. VSEBINA_SADRŽAJ'!$H$28,(S87*$C87),(S87*$C87)/'1. VSEBINA_SADRŽAJ'!$B$49)</f>
        <v>0</v>
      </c>
      <c r="U87" s="130">
        <f t="shared" si="15"/>
        <v>0</v>
      </c>
      <c r="V87" s="29"/>
      <c r="W87" s="114"/>
      <c r="X87" s="239" t="str">
        <f t="shared" si="16"/>
        <v>.</v>
      </c>
      <c r="Y87" s="4"/>
      <c r="AM87" s="240">
        <f aca="true" t="shared" si="17" ref="AM87:AM96">IF(C87=AT87,0,1)</f>
        <v>0</v>
      </c>
      <c r="AN87" s="240"/>
      <c r="AO87" s="240">
        <f aca="true" t="shared" si="18" ref="AO87:AO96">IF(G87+I87+K87+M87+O87+Q87+S87+E87=0,0,1)</f>
        <v>0</v>
      </c>
      <c r="AP87" s="240">
        <f aca="true" t="shared" si="19" ref="AP87:AP96">IF(AM87+AO87=0,1,0)</f>
        <v>1</v>
      </c>
      <c r="AQ87" s="240">
        <f aca="true" t="shared" si="20" ref="AQ87:AQ96">IF(AM87+AO87=2,1,0)</f>
        <v>0</v>
      </c>
      <c r="AR87" s="240">
        <f aca="true" t="shared" si="21" ref="AR87:AR96">AP87+AQ87</f>
        <v>1</v>
      </c>
    </row>
    <row r="88" spans="1:44" ht="15">
      <c r="A88" s="322" t="str">
        <f>'1. VSEBINA_SADRŽAJ'!B30</f>
        <v>P3 - </v>
      </c>
      <c r="B88" s="323"/>
      <c r="C88" s="305"/>
      <c r="D88" s="306"/>
      <c r="E88" s="29"/>
      <c r="F88" s="129">
        <f>IF('1. VSEBINA_SADRŽAJ'!$E30='1. VSEBINA_SADRŽAJ'!$H$28,(E88*$C88),(E88*$C88)/'1. VSEBINA_SADRŽAJ'!$B$49)</f>
        <v>0</v>
      </c>
      <c r="G88" s="29"/>
      <c r="H88" s="129">
        <f>IF('1. VSEBINA_SADRŽAJ'!$E30='1. VSEBINA_SADRŽAJ'!$H$28,(G88*$C88),(G88*$C88)/'1. VSEBINA_SADRŽAJ'!$B$49)</f>
        <v>0</v>
      </c>
      <c r="I88" s="29"/>
      <c r="J88" s="129">
        <f>IF('1. VSEBINA_SADRŽAJ'!$E30='1. VSEBINA_SADRŽAJ'!$H$28,(I88*$C88),(I88*$C88)/'1. VSEBINA_SADRŽAJ'!$B$49)</f>
        <v>0</v>
      </c>
      <c r="K88" s="29"/>
      <c r="L88" s="129">
        <f>IF('1. VSEBINA_SADRŽAJ'!$E30='1. VSEBINA_SADRŽAJ'!$H$28,(K88*$C88),(K88*$C88)/'1. VSEBINA_SADRŽAJ'!$B$49)</f>
        <v>0</v>
      </c>
      <c r="M88" s="29"/>
      <c r="N88" s="129">
        <f>IF('1. VSEBINA_SADRŽAJ'!$E30='1. VSEBINA_SADRŽAJ'!$H$28,(M88*$C88),(M88*$C88)/'1. VSEBINA_SADRŽAJ'!$B$49)</f>
        <v>0</v>
      </c>
      <c r="O88" s="29"/>
      <c r="P88" s="129">
        <f>IF('1. VSEBINA_SADRŽAJ'!$E30='1. VSEBINA_SADRŽAJ'!$H$28,(O88*$C88),(O88*$C88)/'1. VSEBINA_SADRŽAJ'!$B$49)</f>
        <v>0</v>
      </c>
      <c r="Q88" s="29"/>
      <c r="R88" s="129">
        <f>IF('1. VSEBINA_SADRŽAJ'!$E30='1. VSEBINA_SADRŽAJ'!$H$28,(Q88*$C88),(Q88*$C88)/'1. VSEBINA_SADRŽAJ'!$B$49)</f>
        <v>0</v>
      </c>
      <c r="S88" s="29"/>
      <c r="T88" s="129">
        <f>IF('1. VSEBINA_SADRŽAJ'!$E30='1. VSEBINA_SADRŽAJ'!$H$28,(S88*$C88),(S88*$C88)/'1. VSEBINA_SADRŽAJ'!$B$49)</f>
        <v>0</v>
      </c>
      <c r="U88" s="130">
        <f t="shared" si="15"/>
        <v>0</v>
      </c>
      <c r="V88" s="29"/>
      <c r="W88" s="114"/>
      <c r="X88" s="239" t="str">
        <f t="shared" si="16"/>
        <v>.</v>
      </c>
      <c r="Y88" s="4"/>
      <c r="AM88" s="240">
        <f t="shared" si="17"/>
        <v>0</v>
      </c>
      <c r="AN88" s="240"/>
      <c r="AO88" s="240">
        <f t="shared" si="18"/>
        <v>0</v>
      </c>
      <c r="AP88" s="240">
        <f t="shared" si="19"/>
        <v>1</v>
      </c>
      <c r="AQ88" s="240">
        <f t="shared" si="20"/>
        <v>0</v>
      </c>
      <c r="AR88" s="240">
        <f t="shared" si="21"/>
        <v>1</v>
      </c>
    </row>
    <row r="89" spans="1:44" ht="15">
      <c r="A89" s="322" t="str">
        <f>'1. VSEBINA_SADRŽAJ'!B31</f>
        <v>P4 -</v>
      </c>
      <c r="B89" s="323"/>
      <c r="C89" s="305"/>
      <c r="D89" s="306"/>
      <c r="E89" s="29"/>
      <c r="F89" s="129">
        <f>IF('1. VSEBINA_SADRŽAJ'!$E31='1. VSEBINA_SADRŽAJ'!$H$28,(E89*$C89),(E89*$C89)/'1. VSEBINA_SADRŽAJ'!$B$49)</f>
        <v>0</v>
      </c>
      <c r="G89" s="29"/>
      <c r="H89" s="129">
        <f>IF('1. VSEBINA_SADRŽAJ'!$E31='1. VSEBINA_SADRŽAJ'!$H$28,(G89*$C89),(G89*$C89)/'1. VSEBINA_SADRŽAJ'!$B$49)</f>
        <v>0</v>
      </c>
      <c r="I89" s="29"/>
      <c r="J89" s="129">
        <f>IF('1. VSEBINA_SADRŽAJ'!$E31='1. VSEBINA_SADRŽAJ'!$H$28,(I89*$C89),(I89*$C89)/'1. VSEBINA_SADRŽAJ'!$B$49)</f>
        <v>0</v>
      </c>
      <c r="K89" s="29"/>
      <c r="L89" s="129">
        <f>IF('1. VSEBINA_SADRŽAJ'!$E31='1. VSEBINA_SADRŽAJ'!$H$28,(K89*$C89),(K89*$C89)/'1. VSEBINA_SADRŽAJ'!$B$49)</f>
        <v>0</v>
      </c>
      <c r="M89" s="29"/>
      <c r="N89" s="129">
        <f>IF('1. VSEBINA_SADRŽAJ'!$E31='1. VSEBINA_SADRŽAJ'!$H$28,(M89*$C89),(M89*$C89)/'1. VSEBINA_SADRŽAJ'!$B$49)</f>
        <v>0</v>
      </c>
      <c r="O89" s="29"/>
      <c r="P89" s="129">
        <f>IF('1. VSEBINA_SADRŽAJ'!$E31='1. VSEBINA_SADRŽAJ'!$H$28,(O89*$C89),(O89*$C89)/'1. VSEBINA_SADRŽAJ'!$B$49)</f>
        <v>0</v>
      </c>
      <c r="Q89" s="29"/>
      <c r="R89" s="129">
        <f>IF('1. VSEBINA_SADRŽAJ'!$E31='1. VSEBINA_SADRŽAJ'!$H$28,(Q89*$C89),(Q89*$C89)/'1. VSEBINA_SADRŽAJ'!$B$49)</f>
        <v>0</v>
      </c>
      <c r="S89" s="29"/>
      <c r="T89" s="129">
        <f>IF('1. VSEBINA_SADRŽAJ'!$E31='1. VSEBINA_SADRŽAJ'!$H$28,(S89*$C89),(S89*$C89)/'1. VSEBINA_SADRŽAJ'!$B$49)</f>
        <v>0</v>
      </c>
      <c r="U89" s="130">
        <f t="shared" si="15"/>
        <v>0</v>
      </c>
      <c r="V89" s="29"/>
      <c r="W89" s="114"/>
      <c r="X89" s="239" t="str">
        <f t="shared" si="16"/>
        <v>.</v>
      </c>
      <c r="Y89" s="4"/>
      <c r="AM89" s="240">
        <f t="shared" si="17"/>
        <v>0</v>
      </c>
      <c r="AN89" s="240"/>
      <c r="AO89" s="240">
        <f t="shared" si="18"/>
        <v>0</v>
      </c>
      <c r="AP89" s="240">
        <f t="shared" si="19"/>
        <v>1</v>
      </c>
      <c r="AQ89" s="240">
        <f t="shared" si="20"/>
        <v>0</v>
      </c>
      <c r="AR89" s="240">
        <f t="shared" si="21"/>
        <v>1</v>
      </c>
    </row>
    <row r="90" spans="1:44" ht="15">
      <c r="A90" s="322" t="str">
        <f>'1. VSEBINA_SADRŽAJ'!B32</f>
        <v>P5 -</v>
      </c>
      <c r="B90" s="323"/>
      <c r="C90" s="305"/>
      <c r="D90" s="306"/>
      <c r="E90" s="29"/>
      <c r="F90" s="129">
        <f>IF('1. VSEBINA_SADRŽAJ'!$E32='1. VSEBINA_SADRŽAJ'!$H$28,(E90*$C90),(E90*$C90)/'1. VSEBINA_SADRŽAJ'!$B$49)</f>
        <v>0</v>
      </c>
      <c r="G90" s="29"/>
      <c r="H90" s="129">
        <f>IF('1. VSEBINA_SADRŽAJ'!$E32='1. VSEBINA_SADRŽAJ'!$H$28,(G90*$C90),(G90*$C90)/'1. VSEBINA_SADRŽAJ'!$B$49)</f>
        <v>0</v>
      </c>
      <c r="I90" s="29"/>
      <c r="J90" s="129">
        <f>IF('1. VSEBINA_SADRŽAJ'!$E32='1. VSEBINA_SADRŽAJ'!$H$28,(I90*$C90),(I90*$C90)/'1. VSEBINA_SADRŽAJ'!$B$49)</f>
        <v>0</v>
      </c>
      <c r="K90" s="29"/>
      <c r="L90" s="129">
        <f>IF('1. VSEBINA_SADRŽAJ'!$E32='1. VSEBINA_SADRŽAJ'!$H$28,(K90*$C90),(K90*$C90)/'1. VSEBINA_SADRŽAJ'!$B$49)</f>
        <v>0</v>
      </c>
      <c r="M90" s="29"/>
      <c r="N90" s="129">
        <f>IF('1. VSEBINA_SADRŽAJ'!$E32='1. VSEBINA_SADRŽAJ'!$H$28,(M90*$C90),(M90*$C90)/'1. VSEBINA_SADRŽAJ'!$B$49)</f>
        <v>0</v>
      </c>
      <c r="O90" s="29"/>
      <c r="P90" s="129">
        <f>IF('1. VSEBINA_SADRŽAJ'!$E32='1. VSEBINA_SADRŽAJ'!$H$28,(O90*$C90),(O90*$C90)/'1. VSEBINA_SADRŽAJ'!$B$49)</f>
        <v>0</v>
      </c>
      <c r="Q90" s="29"/>
      <c r="R90" s="129">
        <f>IF('1. VSEBINA_SADRŽAJ'!$E32='1. VSEBINA_SADRŽAJ'!$H$28,(Q90*$C90),(Q90*$C90)/'1. VSEBINA_SADRŽAJ'!$B$49)</f>
        <v>0</v>
      </c>
      <c r="S90" s="29"/>
      <c r="T90" s="129">
        <f>IF('1. VSEBINA_SADRŽAJ'!$E32='1. VSEBINA_SADRŽAJ'!$H$28,(S90*$C90),(S90*$C90)/'1. VSEBINA_SADRŽAJ'!$B$49)</f>
        <v>0</v>
      </c>
      <c r="U90" s="130">
        <f t="shared" si="15"/>
        <v>0</v>
      </c>
      <c r="V90" s="29"/>
      <c r="W90" s="114"/>
      <c r="X90" s="239" t="str">
        <f t="shared" si="16"/>
        <v>.</v>
      </c>
      <c r="Y90" s="4"/>
      <c r="AM90" s="240">
        <f t="shared" si="17"/>
        <v>0</v>
      </c>
      <c r="AN90" s="240"/>
      <c r="AO90" s="240">
        <f t="shared" si="18"/>
        <v>0</v>
      </c>
      <c r="AP90" s="240">
        <f t="shared" si="19"/>
        <v>1</v>
      </c>
      <c r="AQ90" s="240">
        <f t="shared" si="20"/>
        <v>0</v>
      </c>
      <c r="AR90" s="240">
        <f t="shared" si="21"/>
        <v>1</v>
      </c>
    </row>
    <row r="91" spans="1:44" ht="15">
      <c r="A91" s="322" t="str">
        <f>'1. VSEBINA_SADRŽAJ'!B33</f>
        <v>P6 -</v>
      </c>
      <c r="B91" s="323"/>
      <c r="C91" s="305"/>
      <c r="D91" s="306"/>
      <c r="E91" s="29"/>
      <c r="F91" s="129">
        <f>IF('1. VSEBINA_SADRŽAJ'!$E33='1. VSEBINA_SADRŽAJ'!$H$28,(E91*$C91),(E91*$C91)/'1. VSEBINA_SADRŽAJ'!$B$49)</f>
        <v>0</v>
      </c>
      <c r="G91" s="29"/>
      <c r="H91" s="129">
        <f>IF('1. VSEBINA_SADRŽAJ'!$E33='1. VSEBINA_SADRŽAJ'!$H$28,(G91*$C91),(G91*$C91)/'1. VSEBINA_SADRŽAJ'!$B$49)</f>
        <v>0</v>
      </c>
      <c r="I91" s="29"/>
      <c r="J91" s="129">
        <f>IF('1. VSEBINA_SADRŽAJ'!$E33='1. VSEBINA_SADRŽAJ'!$H$28,(I91*$C91),(I91*$C91)/'1. VSEBINA_SADRŽAJ'!$B$49)</f>
        <v>0</v>
      </c>
      <c r="K91" s="29"/>
      <c r="L91" s="129">
        <f>IF('1. VSEBINA_SADRŽAJ'!$E33='1. VSEBINA_SADRŽAJ'!$H$28,(K91*$C91),(K91*$C91)/'1. VSEBINA_SADRŽAJ'!$B$49)</f>
        <v>0</v>
      </c>
      <c r="M91" s="29"/>
      <c r="N91" s="129">
        <f>IF('1. VSEBINA_SADRŽAJ'!$E33='1. VSEBINA_SADRŽAJ'!$H$28,(M91*$C91),(M91*$C91)/'1. VSEBINA_SADRŽAJ'!$B$49)</f>
        <v>0</v>
      </c>
      <c r="O91" s="29"/>
      <c r="P91" s="129">
        <f>IF('1. VSEBINA_SADRŽAJ'!$E33='1. VSEBINA_SADRŽAJ'!$H$28,(O91*$C91),(O91*$C91)/'1. VSEBINA_SADRŽAJ'!$B$49)</f>
        <v>0</v>
      </c>
      <c r="Q91" s="29"/>
      <c r="R91" s="129">
        <f>IF('1. VSEBINA_SADRŽAJ'!$E33='1. VSEBINA_SADRŽAJ'!$H$28,(Q91*$C91),(Q91*$C91)/'1. VSEBINA_SADRŽAJ'!$B$49)</f>
        <v>0</v>
      </c>
      <c r="S91" s="29"/>
      <c r="T91" s="129">
        <f>IF('1. VSEBINA_SADRŽAJ'!$E33='1. VSEBINA_SADRŽAJ'!$H$28,(S91*$C91),(S91*$C91)/'1. VSEBINA_SADRŽAJ'!$B$49)</f>
        <v>0</v>
      </c>
      <c r="U91" s="130">
        <f t="shared" si="15"/>
        <v>0</v>
      </c>
      <c r="V91" s="29"/>
      <c r="W91" s="114"/>
      <c r="X91" s="239" t="str">
        <f t="shared" si="16"/>
        <v>.</v>
      </c>
      <c r="Y91" s="4"/>
      <c r="AM91" s="240">
        <f t="shared" si="17"/>
        <v>0</v>
      </c>
      <c r="AN91" s="240"/>
      <c r="AO91" s="240">
        <f t="shared" si="18"/>
        <v>0</v>
      </c>
      <c r="AP91" s="240">
        <f t="shared" si="19"/>
        <v>1</v>
      </c>
      <c r="AQ91" s="240">
        <f t="shared" si="20"/>
        <v>0</v>
      </c>
      <c r="AR91" s="240">
        <f t="shared" si="21"/>
        <v>1</v>
      </c>
    </row>
    <row r="92" spans="1:44" ht="14.25" customHeight="1">
      <c r="A92" s="322" t="str">
        <f>'1. VSEBINA_SADRŽAJ'!B34</f>
        <v>P7 - </v>
      </c>
      <c r="B92" s="323"/>
      <c r="C92" s="305"/>
      <c r="D92" s="306"/>
      <c r="E92" s="29"/>
      <c r="F92" s="129">
        <f>IF('1. VSEBINA_SADRŽAJ'!$E34='1. VSEBINA_SADRŽAJ'!$H$28,(E92*$C92),(E92*$C92)/'1. VSEBINA_SADRŽAJ'!$B$49)</f>
        <v>0</v>
      </c>
      <c r="G92" s="29"/>
      <c r="H92" s="129">
        <f>IF('1. VSEBINA_SADRŽAJ'!$E34='1. VSEBINA_SADRŽAJ'!$H$28,(G92*$C92),(G92*$C92)/'1. VSEBINA_SADRŽAJ'!$B$49)</f>
        <v>0</v>
      </c>
      <c r="I92" s="29"/>
      <c r="J92" s="129">
        <f>IF('1. VSEBINA_SADRŽAJ'!$E34='1. VSEBINA_SADRŽAJ'!$H$28,(I92*$C92),(I92*$C92)/'1. VSEBINA_SADRŽAJ'!$B$49)</f>
        <v>0</v>
      </c>
      <c r="K92" s="29"/>
      <c r="L92" s="129">
        <f>IF('1. VSEBINA_SADRŽAJ'!$E34='1. VSEBINA_SADRŽAJ'!$H$28,(K92*$C92),(K92*$C92)/'1. VSEBINA_SADRŽAJ'!$B$49)</f>
        <v>0</v>
      </c>
      <c r="M92" s="29"/>
      <c r="N92" s="129">
        <f>IF('1. VSEBINA_SADRŽAJ'!$E34='1. VSEBINA_SADRŽAJ'!$H$28,(M92*$C92),(M92*$C92)/'1. VSEBINA_SADRŽAJ'!$B$49)</f>
        <v>0</v>
      </c>
      <c r="O92" s="29"/>
      <c r="P92" s="129">
        <f>IF('1. VSEBINA_SADRŽAJ'!$E34='1. VSEBINA_SADRŽAJ'!$H$28,(O92*$C92),(O92*$C92)/'1. VSEBINA_SADRŽAJ'!$B$49)</f>
        <v>0</v>
      </c>
      <c r="Q92" s="29"/>
      <c r="R92" s="129">
        <f>IF('1. VSEBINA_SADRŽAJ'!$E34='1. VSEBINA_SADRŽAJ'!$H$28,(Q92*$C92),(Q92*$C92)/'1. VSEBINA_SADRŽAJ'!$B$49)</f>
        <v>0</v>
      </c>
      <c r="S92" s="29"/>
      <c r="T92" s="129">
        <f>IF('1. VSEBINA_SADRŽAJ'!$E34='1. VSEBINA_SADRŽAJ'!$H$28,(S92*$C92),(S92*$C92)/'1. VSEBINA_SADRŽAJ'!$B$49)</f>
        <v>0</v>
      </c>
      <c r="U92" s="130">
        <f aca="true" t="shared" si="22" ref="U92:U105">T92+R92+P92+N92+L92+J92+H92+F92</f>
        <v>0</v>
      </c>
      <c r="V92" s="29"/>
      <c r="W92" s="114"/>
      <c r="X92" s="239" t="str">
        <f t="shared" si="16"/>
        <v>.</v>
      </c>
      <c r="Y92" s="4"/>
      <c r="AM92" s="240">
        <f t="shared" si="17"/>
        <v>0</v>
      </c>
      <c r="AN92" s="240"/>
      <c r="AO92" s="240">
        <f t="shared" si="18"/>
        <v>0</v>
      </c>
      <c r="AP92" s="240">
        <f t="shared" si="19"/>
        <v>1</v>
      </c>
      <c r="AQ92" s="240">
        <f t="shared" si="20"/>
        <v>0</v>
      </c>
      <c r="AR92" s="240">
        <f t="shared" si="21"/>
        <v>1</v>
      </c>
    </row>
    <row r="93" spans="1:44" ht="15">
      <c r="A93" s="322" t="str">
        <f>'1. VSEBINA_SADRŽAJ'!B35</f>
        <v>P8 -</v>
      </c>
      <c r="B93" s="323"/>
      <c r="C93" s="305"/>
      <c r="D93" s="306"/>
      <c r="E93" s="29"/>
      <c r="F93" s="129">
        <f>IF('1. VSEBINA_SADRŽAJ'!$E35='1. VSEBINA_SADRŽAJ'!$H$28,(E93*$C93),(E93*$C93)/'1. VSEBINA_SADRŽAJ'!$B$49)</f>
        <v>0</v>
      </c>
      <c r="G93" s="29"/>
      <c r="H93" s="129">
        <f>IF('1. VSEBINA_SADRŽAJ'!$E35='1. VSEBINA_SADRŽAJ'!$H$28,(G93*$C93),(G93*$C93)/'1. VSEBINA_SADRŽAJ'!$B$49)</f>
        <v>0</v>
      </c>
      <c r="I93" s="29"/>
      <c r="J93" s="129">
        <f>IF('1. VSEBINA_SADRŽAJ'!$E35='1. VSEBINA_SADRŽAJ'!$H$28,(I93*$C93),(I93*$C93)/'1. VSEBINA_SADRŽAJ'!$B$49)</f>
        <v>0</v>
      </c>
      <c r="K93" s="29"/>
      <c r="L93" s="129">
        <f>IF('1. VSEBINA_SADRŽAJ'!$E35='1. VSEBINA_SADRŽAJ'!$H$28,(K93*$C93),(K93*$C93)/'1. VSEBINA_SADRŽAJ'!$B$49)</f>
        <v>0</v>
      </c>
      <c r="M93" s="29"/>
      <c r="N93" s="129">
        <f>IF('1. VSEBINA_SADRŽAJ'!$E35='1. VSEBINA_SADRŽAJ'!$H$28,(M93*$C93),(M93*$C93)/'1. VSEBINA_SADRŽAJ'!$B$49)</f>
        <v>0</v>
      </c>
      <c r="O93" s="29"/>
      <c r="P93" s="129">
        <f>IF('1. VSEBINA_SADRŽAJ'!$E35='1. VSEBINA_SADRŽAJ'!$H$28,(O93*$C93),(O93*$C93)/'1. VSEBINA_SADRŽAJ'!$B$49)</f>
        <v>0</v>
      </c>
      <c r="Q93" s="29"/>
      <c r="R93" s="129">
        <f>IF('1. VSEBINA_SADRŽAJ'!$E35='1. VSEBINA_SADRŽAJ'!$H$28,(Q93*$C93),(Q93*$C93)/'1. VSEBINA_SADRŽAJ'!$B$49)</f>
        <v>0</v>
      </c>
      <c r="S93" s="29"/>
      <c r="T93" s="129">
        <f>IF('1. VSEBINA_SADRŽAJ'!$E35='1. VSEBINA_SADRŽAJ'!$H$28,(S93*$C93),(S93*$C93)/'1. VSEBINA_SADRŽAJ'!$B$49)</f>
        <v>0</v>
      </c>
      <c r="U93" s="130">
        <f t="shared" si="22"/>
        <v>0</v>
      </c>
      <c r="V93" s="29"/>
      <c r="W93" s="114"/>
      <c r="X93" s="239" t="str">
        <f t="shared" si="16"/>
        <v>.</v>
      </c>
      <c r="Y93" s="4"/>
      <c r="AM93" s="240">
        <f t="shared" si="17"/>
        <v>0</v>
      </c>
      <c r="AN93" s="240"/>
      <c r="AO93" s="240">
        <f t="shared" si="18"/>
        <v>0</v>
      </c>
      <c r="AP93" s="240">
        <f t="shared" si="19"/>
        <v>1</v>
      </c>
      <c r="AQ93" s="240">
        <f t="shared" si="20"/>
        <v>0</v>
      </c>
      <c r="AR93" s="240">
        <f t="shared" si="21"/>
        <v>1</v>
      </c>
    </row>
    <row r="94" spans="1:44" ht="15">
      <c r="A94" s="322" t="str">
        <f>'1. VSEBINA_SADRŽAJ'!B36</f>
        <v>P9 -</v>
      </c>
      <c r="B94" s="323"/>
      <c r="C94" s="305"/>
      <c r="D94" s="306"/>
      <c r="E94" s="29"/>
      <c r="F94" s="129">
        <f>IF('1. VSEBINA_SADRŽAJ'!$E36='1. VSEBINA_SADRŽAJ'!$H$28,(E94*$C94),(E94*$C94)/'1. VSEBINA_SADRŽAJ'!$B$49)</f>
        <v>0</v>
      </c>
      <c r="G94" s="29"/>
      <c r="H94" s="129">
        <f>IF('1. VSEBINA_SADRŽAJ'!$E36='1. VSEBINA_SADRŽAJ'!$H$28,(G94*$C94),(G94*$C94)/'1. VSEBINA_SADRŽAJ'!$B$49)</f>
        <v>0</v>
      </c>
      <c r="I94" s="29"/>
      <c r="J94" s="129">
        <f>IF('1. VSEBINA_SADRŽAJ'!$E36='1. VSEBINA_SADRŽAJ'!$H$28,(I94*$C94),(I94*$C94)/'1. VSEBINA_SADRŽAJ'!$B$49)</f>
        <v>0</v>
      </c>
      <c r="K94" s="29"/>
      <c r="L94" s="129">
        <f>IF('1. VSEBINA_SADRŽAJ'!$E36='1. VSEBINA_SADRŽAJ'!$H$28,(K94*$C94),(K94*$C94)/'1. VSEBINA_SADRŽAJ'!$B$49)</f>
        <v>0</v>
      </c>
      <c r="M94" s="29"/>
      <c r="N94" s="129">
        <f>IF('1. VSEBINA_SADRŽAJ'!$E36='1. VSEBINA_SADRŽAJ'!$H$28,(M94*$C94),(M94*$C94)/'1. VSEBINA_SADRŽAJ'!$B$49)</f>
        <v>0</v>
      </c>
      <c r="O94" s="29"/>
      <c r="P94" s="129">
        <f>IF('1. VSEBINA_SADRŽAJ'!$E36='1. VSEBINA_SADRŽAJ'!$H$28,(O94*$C94),(O94*$C94)/'1. VSEBINA_SADRŽAJ'!$B$49)</f>
        <v>0</v>
      </c>
      <c r="Q94" s="29"/>
      <c r="R94" s="129">
        <f>IF('1. VSEBINA_SADRŽAJ'!$E36='1. VSEBINA_SADRŽAJ'!$H$28,(Q94*$C94),(Q94*$C94)/'1. VSEBINA_SADRŽAJ'!$B$49)</f>
        <v>0</v>
      </c>
      <c r="S94" s="29"/>
      <c r="T94" s="129">
        <f>IF('1. VSEBINA_SADRŽAJ'!$E36='1. VSEBINA_SADRŽAJ'!$H$28,(S94*$C94),(S94*$C94)/'1. VSEBINA_SADRŽAJ'!$B$49)</f>
        <v>0</v>
      </c>
      <c r="U94" s="130">
        <f t="shared" si="22"/>
        <v>0</v>
      </c>
      <c r="V94" s="29"/>
      <c r="W94" s="114"/>
      <c r="X94" s="239" t="str">
        <f t="shared" si="16"/>
        <v>.</v>
      </c>
      <c r="Y94" s="4"/>
      <c r="AM94" s="240">
        <f t="shared" si="17"/>
        <v>0</v>
      </c>
      <c r="AN94" s="240"/>
      <c r="AO94" s="240">
        <f t="shared" si="18"/>
        <v>0</v>
      </c>
      <c r="AP94" s="240">
        <f t="shared" si="19"/>
        <v>1</v>
      </c>
      <c r="AQ94" s="240">
        <f t="shared" si="20"/>
        <v>0</v>
      </c>
      <c r="AR94" s="240">
        <f t="shared" si="21"/>
        <v>1</v>
      </c>
    </row>
    <row r="95" spans="1:44" ht="15">
      <c r="A95" s="322" t="str">
        <f>'1. VSEBINA_SADRŽAJ'!B37</f>
        <v>P10 -</v>
      </c>
      <c r="B95" s="323"/>
      <c r="C95" s="305"/>
      <c r="D95" s="306"/>
      <c r="E95" s="29"/>
      <c r="F95" s="129">
        <f>IF('1. VSEBINA_SADRŽAJ'!$E37='1. VSEBINA_SADRŽAJ'!$H$28,(E95*$C95),(E95*$C95)/'1. VSEBINA_SADRŽAJ'!$B$49)</f>
        <v>0</v>
      </c>
      <c r="G95" s="29"/>
      <c r="H95" s="129">
        <f>IF('1. VSEBINA_SADRŽAJ'!$E37='1. VSEBINA_SADRŽAJ'!$H$28,(G95*$C95),(G95*$C95)/'1. VSEBINA_SADRŽAJ'!$B$49)</f>
        <v>0</v>
      </c>
      <c r="I95" s="29"/>
      <c r="J95" s="129">
        <f>IF('1. VSEBINA_SADRŽAJ'!$E37='1. VSEBINA_SADRŽAJ'!$H$28,(I95*$C95),(I95*$C95)/'1. VSEBINA_SADRŽAJ'!$B$49)</f>
        <v>0</v>
      </c>
      <c r="K95" s="29"/>
      <c r="L95" s="129">
        <f>IF('1. VSEBINA_SADRŽAJ'!$E37='1. VSEBINA_SADRŽAJ'!$H$28,(K95*$C95),(K95*$C95)/'1. VSEBINA_SADRŽAJ'!$B$49)</f>
        <v>0</v>
      </c>
      <c r="M95" s="29"/>
      <c r="N95" s="129">
        <f>IF('1. VSEBINA_SADRŽAJ'!$E37='1. VSEBINA_SADRŽAJ'!$H$28,(M95*$C95),(M95*$C95)/'1. VSEBINA_SADRŽAJ'!$B$49)</f>
        <v>0</v>
      </c>
      <c r="O95" s="29"/>
      <c r="P95" s="129">
        <f>IF('1. VSEBINA_SADRŽAJ'!$E37='1. VSEBINA_SADRŽAJ'!$H$28,(O95*$C95),(O95*$C95)/'1. VSEBINA_SADRŽAJ'!$B$49)</f>
        <v>0</v>
      </c>
      <c r="Q95" s="29"/>
      <c r="R95" s="129">
        <f>IF('1. VSEBINA_SADRŽAJ'!$E37='1. VSEBINA_SADRŽAJ'!$H$28,(Q95*$C95),(Q95*$C95)/'1. VSEBINA_SADRŽAJ'!$B$49)</f>
        <v>0</v>
      </c>
      <c r="S95" s="29"/>
      <c r="T95" s="129">
        <f>IF('1. VSEBINA_SADRŽAJ'!$E37='1. VSEBINA_SADRŽAJ'!$H$28,(S95*$C95),(S95*$C95)/'1. VSEBINA_SADRŽAJ'!$B$49)</f>
        <v>0</v>
      </c>
      <c r="U95" s="130">
        <f t="shared" si="22"/>
        <v>0</v>
      </c>
      <c r="V95" s="29"/>
      <c r="W95" s="114"/>
      <c r="X95" s="239" t="str">
        <f t="shared" si="16"/>
        <v>.</v>
      </c>
      <c r="Y95" s="4"/>
      <c r="AM95" s="240">
        <f t="shared" si="17"/>
        <v>0</v>
      </c>
      <c r="AN95" s="240"/>
      <c r="AO95" s="240">
        <f t="shared" si="18"/>
        <v>0</v>
      </c>
      <c r="AP95" s="240">
        <f t="shared" si="19"/>
        <v>1</v>
      </c>
      <c r="AQ95" s="240">
        <f t="shared" si="20"/>
        <v>0</v>
      </c>
      <c r="AR95" s="240">
        <f t="shared" si="21"/>
        <v>1</v>
      </c>
    </row>
    <row r="96" spans="1:44" ht="15">
      <c r="A96" s="322" t="str">
        <f>'1. VSEBINA_SADRŽAJ'!B38</f>
        <v>P11 - </v>
      </c>
      <c r="B96" s="323"/>
      <c r="C96" s="305"/>
      <c r="D96" s="306"/>
      <c r="E96" s="29"/>
      <c r="F96" s="129">
        <f>IF('1. VSEBINA_SADRŽAJ'!$E38='1. VSEBINA_SADRŽAJ'!$H$28,(E96*$C96),(E96*$C96)/'1. VSEBINA_SADRŽAJ'!$B$49)</f>
        <v>0</v>
      </c>
      <c r="G96" s="29"/>
      <c r="H96" s="129">
        <f>IF('1. VSEBINA_SADRŽAJ'!$E38='1. VSEBINA_SADRŽAJ'!$H$28,(G96*$C96),(G96*$C96)/'1. VSEBINA_SADRŽAJ'!$B$49)</f>
        <v>0</v>
      </c>
      <c r="I96" s="29"/>
      <c r="J96" s="129">
        <f>IF('1. VSEBINA_SADRŽAJ'!$E38='1. VSEBINA_SADRŽAJ'!$H$28,(I96*$C96),(I96*$C96)/'1. VSEBINA_SADRŽAJ'!$B$49)</f>
        <v>0</v>
      </c>
      <c r="K96" s="29"/>
      <c r="L96" s="129">
        <f>IF('1. VSEBINA_SADRŽAJ'!$E38='1. VSEBINA_SADRŽAJ'!$H$28,(K96*$C96),(K96*$C96)/'1. VSEBINA_SADRŽAJ'!$B$49)</f>
        <v>0</v>
      </c>
      <c r="M96" s="29"/>
      <c r="N96" s="129">
        <f>IF('1. VSEBINA_SADRŽAJ'!$E38='1. VSEBINA_SADRŽAJ'!$H$28,(M96*$C96),(M96*$C96)/'1. VSEBINA_SADRŽAJ'!$B$49)</f>
        <v>0</v>
      </c>
      <c r="O96" s="29"/>
      <c r="P96" s="129">
        <f>IF('1. VSEBINA_SADRŽAJ'!$E38='1. VSEBINA_SADRŽAJ'!$H$28,(O96*$C96),(O96*$C96)/'1. VSEBINA_SADRŽAJ'!$B$49)</f>
        <v>0</v>
      </c>
      <c r="Q96" s="29"/>
      <c r="R96" s="129">
        <f>IF('1. VSEBINA_SADRŽAJ'!$E38='1. VSEBINA_SADRŽAJ'!$H$28,(Q96*$C96),(Q96*$C96)/'1. VSEBINA_SADRŽAJ'!$B$49)</f>
        <v>0</v>
      </c>
      <c r="S96" s="29"/>
      <c r="T96" s="129">
        <f>IF('1. VSEBINA_SADRŽAJ'!$E38='1. VSEBINA_SADRŽAJ'!$H$28,(S96*$C96),(S96*$C96)/'1. VSEBINA_SADRŽAJ'!$B$49)</f>
        <v>0</v>
      </c>
      <c r="U96" s="130">
        <f t="shared" si="22"/>
        <v>0</v>
      </c>
      <c r="V96" s="29"/>
      <c r="W96" s="114"/>
      <c r="X96" s="239" t="str">
        <f t="shared" si="16"/>
        <v>.</v>
      </c>
      <c r="Y96" s="4"/>
      <c r="AM96" s="240">
        <f t="shared" si="17"/>
        <v>0</v>
      </c>
      <c r="AN96" s="240"/>
      <c r="AO96" s="240">
        <f t="shared" si="18"/>
        <v>0</v>
      </c>
      <c r="AP96" s="240">
        <f t="shared" si="19"/>
        <v>1</v>
      </c>
      <c r="AQ96" s="240">
        <f t="shared" si="20"/>
        <v>0</v>
      </c>
      <c r="AR96" s="240">
        <f t="shared" si="21"/>
        <v>1</v>
      </c>
    </row>
    <row r="97" spans="1:44" ht="15">
      <c r="A97" s="322" t="str">
        <f>'1. VSEBINA_SADRŽAJ'!B39</f>
        <v>P12 - </v>
      </c>
      <c r="B97" s="323"/>
      <c r="C97" s="305"/>
      <c r="D97" s="306"/>
      <c r="E97" s="29"/>
      <c r="F97" s="129">
        <f>IF('1. VSEBINA_SADRŽAJ'!$E39='1. VSEBINA_SADRŽAJ'!$H$28,(E97*$C97),(E97*$C97)/'1. VSEBINA_SADRŽAJ'!$B$49)</f>
        <v>0</v>
      </c>
      <c r="G97" s="29"/>
      <c r="H97" s="129">
        <f>IF('1. VSEBINA_SADRŽAJ'!$E39='1. VSEBINA_SADRŽAJ'!$H$28,(G97*$C97),(G97*$C97)/'1. VSEBINA_SADRŽAJ'!$B$49)</f>
        <v>0</v>
      </c>
      <c r="I97" s="29"/>
      <c r="J97" s="129">
        <f>IF('1. VSEBINA_SADRŽAJ'!$E39='1. VSEBINA_SADRŽAJ'!$H$28,(I97*$C97),(I97*$C97)/'1. VSEBINA_SADRŽAJ'!$B$49)</f>
        <v>0</v>
      </c>
      <c r="K97" s="29"/>
      <c r="L97" s="129">
        <f>IF('1. VSEBINA_SADRŽAJ'!$E39='1. VSEBINA_SADRŽAJ'!$H$28,(K97*$C97),(K97*$C97)/'1. VSEBINA_SADRŽAJ'!$B$49)</f>
        <v>0</v>
      </c>
      <c r="M97" s="29"/>
      <c r="N97" s="129">
        <f>IF('1. VSEBINA_SADRŽAJ'!$E39='1. VSEBINA_SADRŽAJ'!$H$28,(M97*$C97),(M97*$C97)/'1. VSEBINA_SADRŽAJ'!$B$49)</f>
        <v>0</v>
      </c>
      <c r="O97" s="29"/>
      <c r="P97" s="129">
        <f>IF('1. VSEBINA_SADRŽAJ'!$E39='1. VSEBINA_SADRŽAJ'!$H$28,(O97*$C97),(O97*$C97)/'1. VSEBINA_SADRŽAJ'!$B$49)</f>
        <v>0</v>
      </c>
      <c r="Q97" s="29"/>
      <c r="R97" s="129">
        <f>IF('1. VSEBINA_SADRŽAJ'!$E39='1. VSEBINA_SADRŽAJ'!$H$28,(Q97*$C97),(Q97*$C97)/'1. VSEBINA_SADRŽAJ'!$B$49)</f>
        <v>0</v>
      </c>
      <c r="S97" s="29"/>
      <c r="T97" s="129">
        <f>IF('1. VSEBINA_SADRŽAJ'!$E39='1. VSEBINA_SADRŽAJ'!$H$28,(S97*$C97),(S97*$C97)/'1. VSEBINA_SADRŽAJ'!$B$49)</f>
        <v>0</v>
      </c>
      <c r="U97" s="130">
        <f t="shared" si="22"/>
        <v>0</v>
      </c>
      <c r="V97" s="29"/>
      <c r="W97" s="114"/>
      <c r="X97" s="239"/>
      <c r="Y97" s="4"/>
      <c r="AM97" s="240">
        <f aca="true" t="shared" si="23" ref="AM97:AM106">IF(C97=AT97,0,1)</f>
        <v>0</v>
      </c>
      <c r="AN97" s="240"/>
      <c r="AO97" s="240">
        <f aca="true" t="shared" si="24" ref="AO97:AO106">IF(G97+I97+K97+M97+O97+Q97+S97+E97=0,0,1)</f>
        <v>0</v>
      </c>
      <c r="AP97" s="240">
        <f aca="true" t="shared" si="25" ref="AP97:AP106">IF(AM97+AO97=0,1,0)</f>
        <v>1</v>
      </c>
      <c r="AQ97" s="240">
        <f aca="true" t="shared" si="26" ref="AQ97:AQ106">IF(AM97+AO97=2,1,0)</f>
        <v>0</v>
      </c>
      <c r="AR97" s="240">
        <f aca="true" t="shared" si="27" ref="AR97:AR106">AP97+AQ97</f>
        <v>1</v>
      </c>
    </row>
    <row r="98" spans="1:44" ht="15">
      <c r="A98" s="322" t="str">
        <f>'1. VSEBINA_SADRŽAJ'!B40</f>
        <v>P13 - </v>
      </c>
      <c r="B98" s="323"/>
      <c r="C98" s="305"/>
      <c r="D98" s="306"/>
      <c r="E98" s="29"/>
      <c r="F98" s="129">
        <f>IF('1. VSEBINA_SADRŽAJ'!$E40='1. VSEBINA_SADRŽAJ'!$H$28,(E98*$C98),(E98*$C98)/'1. VSEBINA_SADRŽAJ'!$B$49)</f>
        <v>0</v>
      </c>
      <c r="G98" s="29"/>
      <c r="H98" s="129">
        <f>IF('1. VSEBINA_SADRŽAJ'!$E40='1. VSEBINA_SADRŽAJ'!$H$28,(G98*$C98),(G98*$C98)/'1. VSEBINA_SADRŽAJ'!$B$49)</f>
        <v>0</v>
      </c>
      <c r="I98" s="29"/>
      <c r="J98" s="129">
        <f>IF('1. VSEBINA_SADRŽAJ'!$E40='1. VSEBINA_SADRŽAJ'!$H$28,(I98*$C98),(I98*$C98)/'1. VSEBINA_SADRŽAJ'!$B$49)</f>
        <v>0</v>
      </c>
      <c r="K98" s="29"/>
      <c r="L98" s="129">
        <f>IF('1. VSEBINA_SADRŽAJ'!$E40='1. VSEBINA_SADRŽAJ'!$H$28,(K98*$C98),(K98*$C98)/'1. VSEBINA_SADRŽAJ'!$B$49)</f>
        <v>0</v>
      </c>
      <c r="M98" s="29"/>
      <c r="N98" s="129">
        <f>IF('1. VSEBINA_SADRŽAJ'!$E40='1. VSEBINA_SADRŽAJ'!$H$28,(M98*$C98),(M98*$C98)/'1. VSEBINA_SADRŽAJ'!$B$49)</f>
        <v>0</v>
      </c>
      <c r="O98" s="29"/>
      <c r="P98" s="129">
        <f>IF('1. VSEBINA_SADRŽAJ'!$E40='1. VSEBINA_SADRŽAJ'!$H$28,(O98*$C98),(O98*$C98)/'1. VSEBINA_SADRŽAJ'!$B$49)</f>
        <v>0</v>
      </c>
      <c r="Q98" s="29"/>
      <c r="R98" s="129">
        <f>IF('1. VSEBINA_SADRŽAJ'!$E40='1. VSEBINA_SADRŽAJ'!$H$28,(Q98*$C98),(Q98*$C98)/'1. VSEBINA_SADRŽAJ'!$B$49)</f>
        <v>0</v>
      </c>
      <c r="S98" s="29"/>
      <c r="T98" s="129">
        <f>IF('1. VSEBINA_SADRŽAJ'!$E40='1. VSEBINA_SADRŽAJ'!$H$28,(S98*$C98),(S98*$C98)/'1. VSEBINA_SADRŽAJ'!$B$49)</f>
        <v>0</v>
      </c>
      <c r="U98" s="130">
        <f t="shared" si="22"/>
        <v>0</v>
      </c>
      <c r="V98" s="29"/>
      <c r="W98" s="114"/>
      <c r="X98" s="239"/>
      <c r="Y98" s="4"/>
      <c r="AM98" s="240">
        <f t="shared" si="23"/>
        <v>0</v>
      </c>
      <c r="AN98" s="240"/>
      <c r="AO98" s="240">
        <f t="shared" si="24"/>
        <v>0</v>
      </c>
      <c r="AP98" s="240">
        <f t="shared" si="25"/>
        <v>1</v>
      </c>
      <c r="AQ98" s="240">
        <f t="shared" si="26"/>
        <v>0</v>
      </c>
      <c r="AR98" s="240">
        <f t="shared" si="27"/>
        <v>1</v>
      </c>
    </row>
    <row r="99" spans="1:44" ht="15">
      <c r="A99" s="322" t="str">
        <f>'1. VSEBINA_SADRŽAJ'!B41</f>
        <v>P14 - </v>
      </c>
      <c r="B99" s="323"/>
      <c r="C99" s="305"/>
      <c r="D99" s="306"/>
      <c r="E99" s="29"/>
      <c r="F99" s="129">
        <f>IF('1. VSEBINA_SADRŽAJ'!$E41='1. VSEBINA_SADRŽAJ'!$H$28,(E99*$C99),(E99*$C99)/'1. VSEBINA_SADRŽAJ'!$B$49)</f>
        <v>0</v>
      </c>
      <c r="G99" s="29"/>
      <c r="H99" s="129">
        <f>IF('1. VSEBINA_SADRŽAJ'!$E41='1. VSEBINA_SADRŽAJ'!$H$28,(G99*$C99),(G99*$C99)/'1. VSEBINA_SADRŽAJ'!$B$49)</f>
        <v>0</v>
      </c>
      <c r="I99" s="29"/>
      <c r="J99" s="129">
        <f>IF('1. VSEBINA_SADRŽAJ'!$E41='1. VSEBINA_SADRŽAJ'!$H$28,(I99*$C99),(I99*$C99)/'1. VSEBINA_SADRŽAJ'!$B$49)</f>
        <v>0</v>
      </c>
      <c r="K99" s="29"/>
      <c r="L99" s="129">
        <f>IF('1. VSEBINA_SADRŽAJ'!$E41='1. VSEBINA_SADRŽAJ'!$H$28,(K99*$C99),(K99*$C99)/'1. VSEBINA_SADRŽAJ'!$B$49)</f>
        <v>0</v>
      </c>
      <c r="M99" s="29"/>
      <c r="N99" s="129">
        <f>IF('1. VSEBINA_SADRŽAJ'!$E41='1. VSEBINA_SADRŽAJ'!$H$28,(M99*$C99),(M99*$C99)/'1. VSEBINA_SADRŽAJ'!$B$49)</f>
        <v>0</v>
      </c>
      <c r="O99" s="29"/>
      <c r="P99" s="129">
        <f>IF('1. VSEBINA_SADRŽAJ'!$E41='1. VSEBINA_SADRŽAJ'!$H$28,(O99*$C99),(O99*$C99)/'1. VSEBINA_SADRŽAJ'!$B$49)</f>
        <v>0</v>
      </c>
      <c r="Q99" s="29"/>
      <c r="R99" s="129">
        <f>IF('1. VSEBINA_SADRŽAJ'!$E41='1. VSEBINA_SADRŽAJ'!$H$28,(Q99*$C99),(Q99*$C99)/'1. VSEBINA_SADRŽAJ'!$B$49)</f>
        <v>0</v>
      </c>
      <c r="S99" s="29"/>
      <c r="T99" s="129">
        <f>IF('1. VSEBINA_SADRŽAJ'!$E41='1. VSEBINA_SADRŽAJ'!$H$28,(S99*$C99),(S99*$C99)/'1. VSEBINA_SADRŽAJ'!$B$49)</f>
        <v>0</v>
      </c>
      <c r="U99" s="130">
        <f t="shared" si="22"/>
        <v>0</v>
      </c>
      <c r="V99" s="29"/>
      <c r="W99" s="114"/>
      <c r="X99" s="239"/>
      <c r="Y99" s="4"/>
      <c r="AM99" s="240">
        <f t="shared" si="23"/>
        <v>0</v>
      </c>
      <c r="AN99" s="240"/>
      <c r="AO99" s="240">
        <f t="shared" si="24"/>
        <v>0</v>
      </c>
      <c r="AP99" s="240">
        <f t="shared" si="25"/>
        <v>1</v>
      </c>
      <c r="AQ99" s="240">
        <f t="shared" si="26"/>
        <v>0</v>
      </c>
      <c r="AR99" s="240">
        <f t="shared" si="27"/>
        <v>1</v>
      </c>
    </row>
    <row r="100" spans="1:44" ht="15">
      <c r="A100" s="322" t="str">
        <f>'1. VSEBINA_SADRŽAJ'!B42</f>
        <v>P15 - </v>
      </c>
      <c r="B100" s="323"/>
      <c r="C100" s="305"/>
      <c r="D100" s="306"/>
      <c r="E100" s="29"/>
      <c r="F100" s="129">
        <f>IF('1. VSEBINA_SADRŽAJ'!$E42='1. VSEBINA_SADRŽAJ'!$H$28,(E100*$C100),(E100*$C100)/'1. VSEBINA_SADRŽAJ'!$B$49)</f>
        <v>0</v>
      </c>
      <c r="G100" s="29"/>
      <c r="H100" s="129">
        <f>IF('1. VSEBINA_SADRŽAJ'!$E42='1. VSEBINA_SADRŽAJ'!$H$28,(G100*$C100),(G100*$C100)/'1. VSEBINA_SADRŽAJ'!$B$49)</f>
        <v>0</v>
      </c>
      <c r="I100" s="29"/>
      <c r="J100" s="129">
        <f>IF('1. VSEBINA_SADRŽAJ'!$E42='1. VSEBINA_SADRŽAJ'!$H$28,(I100*$C100),(I100*$C100)/'1. VSEBINA_SADRŽAJ'!$B$49)</f>
        <v>0</v>
      </c>
      <c r="K100" s="29"/>
      <c r="L100" s="129">
        <f>IF('1. VSEBINA_SADRŽAJ'!$E42='1. VSEBINA_SADRŽAJ'!$H$28,(K100*$C100),(K100*$C100)/'1. VSEBINA_SADRŽAJ'!$B$49)</f>
        <v>0</v>
      </c>
      <c r="M100" s="29"/>
      <c r="N100" s="129">
        <f>IF('1. VSEBINA_SADRŽAJ'!$E42='1. VSEBINA_SADRŽAJ'!$H$28,(M100*$C100),(M100*$C100)/'1. VSEBINA_SADRŽAJ'!$B$49)</f>
        <v>0</v>
      </c>
      <c r="O100" s="29"/>
      <c r="P100" s="129">
        <f>IF('1. VSEBINA_SADRŽAJ'!$E42='1. VSEBINA_SADRŽAJ'!$H$28,(O100*$C100),(O100*$C100)/'1. VSEBINA_SADRŽAJ'!$B$49)</f>
        <v>0</v>
      </c>
      <c r="Q100" s="29"/>
      <c r="R100" s="129">
        <f>IF('1. VSEBINA_SADRŽAJ'!$E42='1. VSEBINA_SADRŽAJ'!$H$28,(Q100*$C100),(Q100*$C100)/'1. VSEBINA_SADRŽAJ'!$B$49)</f>
        <v>0</v>
      </c>
      <c r="S100" s="29"/>
      <c r="T100" s="129">
        <f>IF('1. VSEBINA_SADRŽAJ'!$E42='1. VSEBINA_SADRŽAJ'!$H$28,(S100*$C100),(S100*$C100)/'1. VSEBINA_SADRŽAJ'!$B$49)</f>
        <v>0</v>
      </c>
      <c r="U100" s="130">
        <f t="shared" si="22"/>
        <v>0</v>
      </c>
      <c r="V100" s="29"/>
      <c r="W100" s="114"/>
      <c r="X100" s="239"/>
      <c r="Y100" s="4"/>
      <c r="AM100" s="240">
        <f t="shared" si="23"/>
        <v>0</v>
      </c>
      <c r="AN100" s="240"/>
      <c r="AO100" s="240">
        <f t="shared" si="24"/>
        <v>0</v>
      </c>
      <c r="AP100" s="240">
        <f t="shared" si="25"/>
        <v>1</v>
      </c>
      <c r="AQ100" s="240">
        <f t="shared" si="26"/>
        <v>0</v>
      </c>
      <c r="AR100" s="240">
        <f t="shared" si="27"/>
        <v>1</v>
      </c>
    </row>
    <row r="101" spans="1:44" ht="15">
      <c r="A101" s="322" t="str">
        <f>'1. VSEBINA_SADRŽAJ'!B43</f>
        <v>P16 - </v>
      </c>
      <c r="B101" s="323"/>
      <c r="C101" s="305"/>
      <c r="D101" s="306"/>
      <c r="E101" s="29"/>
      <c r="F101" s="129">
        <f>IF('1. VSEBINA_SADRŽAJ'!$E43='1. VSEBINA_SADRŽAJ'!$H$28,(E101*$C101),(E101*$C101)/'1. VSEBINA_SADRŽAJ'!$B$49)</f>
        <v>0</v>
      </c>
      <c r="G101" s="29"/>
      <c r="H101" s="129">
        <f>IF('1. VSEBINA_SADRŽAJ'!$E43='1. VSEBINA_SADRŽAJ'!$H$28,(G101*$C101),(G101*$C101)/'1. VSEBINA_SADRŽAJ'!$B$49)</f>
        <v>0</v>
      </c>
      <c r="I101" s="29"/>
      <c r="J101" s="129">
        <f>IF('1. VSEBINA_SADRŽAJ'!$E43='1. VSEBINA_SADRŽAJ'!$H$28,(I101*$C101),(I101*$C101)/'1. VSEBINA_SADRŽAJ'!$B$49)</f>
        <v>0</v>
      </c>
      <c r="K101" s="29"/>
      <c r="L101" s="129">
        <f>IF('1. VSEBINA_SADRŽAJ'!$E43='1. VSEBINA_SADRŽAJ'!$H$28,(K101*$C101),(K101*$C101)/'1. VSEBINA_SADRŽAJ'!$B$49)</f>
        <v>0</v>
      </c>
      <c r="M101" s="29"/>
      <c r="N101" s="129">
        <f>IF('1. VSEBINA_SADRŽAJ'!$E43='1. VSEBINA_SADRŽAJ'!$H$28,(M101*$C101),(M101*$C101)/'1. VSEBINA_SADRŽAJ'!$B$49)</f>
        <v>0</v>
      </c>
      <c r="O101" s="29"/>
      <c r="P101" s="129">
        <f>IF('1. VSEBINA_SADRŽAJ'!$E43='1. VSEBINA_SADRŽAJ'!$H$28,(O101*$C101),(O101*$C101)/'1. VSEBINA_SADRŽAJ'!$B$49)</f>
        <v>0</v>
      </c>
      <c r="Q101" s="29"/>
      <c r="R101" s="129">
        <f>IF('1. VSEBINA_SADRŽAJ'!$E43='1. VSEBINA_SADRŽAJ'!$H$28,(Q101*$C101),(Q101*$C101)/'1. VSEBINA_SADRŽAJ'!$B$49)</f>
        <v>0</v>
      </c>
      <c r="S101" s="29"/>
      <c r="T101" s="129">
        <f>IF('1. VSEBINA_SADRŽAJ'!$E43='1. VSEBINA_SADRŽAJ'!$H$28,(S101*$C101),(S101*$C101)/'1. VSEBINA_SADRŽAJ'!$B$49)</f>
        <v>0</v>
      </c>
      <c r="U101" s="130">
        <f t="shared" si="22"/>
        <v>0</v>
      </c>
      <c r="V101" s="29"/>
      <c r="W101" s="114"/>
      <c r="X101" s="239"/>
      <c r="Y101" s="4"/>
      <c r="AM101" s="240">
        <f t="shared" si="23"/>
        <v>0</v>
      </c>
      <c r="AN101" s="240"/>
      <c r="AO101" s="240">
        <f t="shared" si="24"/>
        <v>0</v>
      </c>
      <c r="AP101" s="240">
        <f t="shared" si="25"/>
        <v>1</v>
      </c>
      <c r="AQ101" s="240">
        <f t="shared" si="26"/>
        <v>0</v>
      </c>
      <c r="AR101" s="240">
        <f t="shared" si="27"/>
        <v>1</v>
      </c>
    </row>
    <row r="102" spans="1:44" ht="15">
      <c r="A102" s="322" t="str">
        <f>'1. VSEBINA_SADRŽAJ'!B44</f>
        <v>P17 - </v>
      </c>
      <c r="B102" s="323"/>
      <c r="C102" s="305"/>
      <c r="D102" s="306"/>
      <c r="E102" s="29"/>
      <c r="F102" s="129">
        <f>IF('1. VSEBINA_SADRŽAJ'!$E44='1. VSEBINA_SADRŽAJ'!$H$28,(E102*$C102),(E102*$C102)/'1. VSEBINA_SADRŽAJ'!$B$49)</f>
        <v>0</v>
      </c>
      <c r="G102" s="29"/>
      <c r="H102" s="129">
        <f>IF('1. VSEBINA_SADRŽAJ'!$E44='1. VSEBINA_SADRŽAJ'!$H$28,(G102*$C102),(G102*$C102)/'1. VSEBINA_SADRŽAJ'!$B$49)</f>
        <v>0</v>
      </c>
      <c r="I102" s="29"/>
      <c r="J102" s="129">
        <f>IF('1. VSEBINA_SADRŽAJ'!$E44='1. VSEBINA_SADRŽAJ'!$H$28,(I102*$C102),(I102*$C102)/'1. VSEBINA_SADRŽAJ'!$B$49)</f>
        <v>0</v>
      </c>
      <c r="K102" s="29"/>
      <c r="L102" s="129">
        <f>IF('1. VSEBINA_SADRŽAJ'!$E44='1. VSEBINA_SADRŽAJ'!$H$28,(K102*$C102),(K102*$C102)/'1. VSEBINA_SADRŽAJ'!$B$49)</f>
        <v>0</v>
      </c>
      <c r="M102" s="29"/>
      <c r="N102" s="129">
        <f>IF('1. VSEBINA_SADRŽAJ'!$E44='1. VSEBINA_SADRŽAJ'!$H$28,(M102*$C102),(M102*$C102)/'1. VSEBINA_SADRŽAJ'!$B$49)</f>
        <v>0</v>
      </c>
      <c r="O102" s="29"/>
      <c r="P102" s="129">
        <f>IF('1. VSEBINA_SADRŽAJ'!$E44='1. VSEBINA_SADRŽAJ'!$H$28,(O102*$C102),(O102*$C102)/'1. VSEBINA_SADRŽAJ'!$B$49)</f>
        <v>0</v>
      </c>
      <c r="Q102" s="29"/>
      <c r="R102" s="129">
        <f>IF('1. VSEBINA_SADRŽAJ'!$E44='1. VSEBINA_SADRŽAJ'!$H$28,(Q102*$C102),(Q102*$C102)/'1. VSEBINA_SADRŽAJ'!$B$49)</f>
        <v>0</v>
      </c>
      <c r="S102" s="29"/>
      <c r="T102" s="129">
        <f>IF('1. VSEBINA_SADRŽAJ'!$E44='1. VSEBINA_SADRŽAJ'!$H$28,(S102*$C102),(S102*$C102)/'1. VSEBINA_SADRŽAJ'!$B$49)</f>
        <v>0</v>
      </c>
      <c r="U102" s="130">
        <f t="shared" si="22"/>
        <v>0</v>
      </c>
      <c r="V102" s="29"/>
      <c r="W102" s="114"/>
      <c r="X102" s="239"/>
      <c r="Y102" s="4"/>
      <c r="AM102" s="240">
        <f t="shared" si="23"/>
        <v>0</v>
      </c>
      <c r="AN102" s="240"/>
      <c r="AO102" s="240">
        <f t="shared" si="24"/>
        <v>0</v>
      </c>
      <c r="AP102" s="240">
        <f t="shared" si="25"/>
        <v>1</v>
      </c>
      <c r="AQ102" s="240">
        <f t="shared" si="26"/>
        <v>0</v>
      </c>
      <c r="AR102" s="240">
        <f t="shared" si="27"/>
        <v>1</v>
      </c>
    </row>
    <row r="103" spans="1:44" ht="15">
      <c r="A103" s="322" t="str">
        <f>'1. VSEBINA_SADRŽAJ'!B45</f>
        <v>P18 - </v>
      </c>
      <c r="B103" s="323"/>
      <c r="C103" s="305"/>
      <c r="D103" s="306"/>
      <c r="E103" s="29"/>
      <c r="F103" s="129">
        <f>IF('1. VSEBINA_SADRŽAJ'!$E45='1. VSEBINA_SADRŽAJ'!$H$28,(E103*$C103),(E103*$C103)/'1. VSEBINA_SADRŽAJ'!$B$49)</f>
        <v>0</v>
      </c>
      <c r="G103" s="29"/>
      <c r="H103" s="129">
        <f>IF('1. VSEBINA_SADRŽAJ'!$E45='1. VSEBINA_SADRŽAJ'!$H$28,(G103*$C103),(G103*$C103)/'1. VSEBINA_SADRŽAJ'!$B$49)</f>
        <v>0</v>
      </c>
      <c r="I103" s="29"/>
      <c r="J103" s="129">
        <f>IF('1. VSEBINA_SADRŽAJ'!$E45='1. VSEBINA_SADRŽAJ'!$H$28,(I103*$C103),(I103*$C103)/'1. VSEBINA_SADRŽAJ'!$B$49)</f>
        <v>0</v>
      </c>
      <c r="K103" s="29"/>
      <c r="L103" s="129">
        <f>IF('1. VSEBINA_SADRŽAJ'!$E45='1. VSEBINA_SADRŽAJ'!$H$28,(K103*$C103),(K103*$C103)/'1. VSEBINA_SADRŽAJ'!$B$49)</f>
        <v>0</v>
      </c>
      <c r="M103" s="29"/>
      <c r="N103" s="129">
        <f>IF('1. VSEBINA_SADRŽAJ'!$E45='1. VSEBINA_SADRŽAJ'!$H$28,(M103*$C103),(M103*$C103)/'1. VSEBINA_SADRŽAJ'!$B$49)</f>
        <v>0</v>
      </c>
      <c r="O103" s="29"/>
      <c r="P103" s="129">
        <f>IF('1. VSEBINA_SADRŽAJ'!$E45='1. VSEBINA_SADRŽAJ'!$H$28,(O103*$C103),(O103*$C103)/'1. VSEBINA_SADRŽAJ'!$B$49)</f>
        <v>0</v>
      </c>
      <c r="Q103" s="29"/>
      <c r="R103" s="129">
        <f>IF('1. VSEBINA_SADRŽAJ'!$E45='1. VSEBINA_SADRŽAJ'!$H$28,(Q103*$C103),(Q103*$C103)/'1. VSEBINA_SADRŽAJ'!$B$49)</f>
        <v>0</v>
      </c>
      <c r="S103" s="29"/>
      <c r="T103" s="129">
        <f>IF('1. VSEBINA_SADRŽAJ'!$E45='1. VSEBINA_SADRŽAJ'!$H$28,(S103*$C103),(S103*$C103)/'1. VSEBINA_SADRŽAJ'!$B$49)</f>
        <v>0</v>
      </c>
      <c r="U103" s="130">
        <f t="shared" si="22"/>
        <v>0</v>
      </c>
      <c r="V103" s="29"/>
      <c r="W103" s="114"/>
      <c r="X103" s="239"/>
      <c r="Y103" s="4"/>
      <c r="AM103" s="240">
        <f t="shared" si="23"/>
        <v>0</v>
      </c>
      <c r="AN103" s="240"/>
      <c r="AO103" s="240">
        <f t="shared" si="24"/>
        <v>0</v>
      </c>
      <c r="AP103" s="240">
        <f t="shared" si="25"/>
        <v>1</v>
      </c>
      <c r="AQ103" s="240">
        <f t="shared" si="26"/>
        <v>0</v>
      </c>
      <c r="AR103" s="240">
        <f t="shared" si="27"/>
        <v>1</v>
      </c>
    </row>
    <row r="104" spans="1:44" ht="15">
      <c r="A104" s="322" t="str">
        <f>'1. VSEBINA_SADRŽAJ'!B46</f>
        <v>P19 - </v>
      </c>
      <c r="B104" s="323"/>
      <c r="C104" s="305"/>
      <c r="D104" s="306"/>
      <c r="E104" s="29"/>
      <c r="F104" s="129">
        <f>IF('1. VSEBINA_SADRŽAJ'!$E46='1. VSEBINA_SADRŽAJ'!$H$28,(E104*$C104),(E104*$C104)/'1. VSEBINA_SADRŽAJ'!$B$49)</f>
        <v>0</v>
      </c>
      <c r="G104" s="29"/>
      <c r="H104" s="129">
        <f>IF('1. VSEBINA_SADRŽAJ'!$E46='1. VSEBINA_SADRŽAJ'!$H$28,(G104*$C104),(G104*$C104)/'1. VSEBINA_SADRŽAJ'!$B$49)</f>
        <v>0</v>
      </c>
      <c r="I104" s="29"/>
      <c r="J104" s="129">
        <f>IF('1. VSEBINA_SADRŽAJ'!$E46='1. VSEBINA_SADRŽAJ'!$H$28,(I104*$C104),(I104*$C104)/'1. VSEBINA_SADRŽAJ'!$B$49)</f>
        <v>0</v>
      </c>
      <c r="K104" s="29"/>
      <c r="L104" s="129">
        <f>IF('1. VSEBINA_SADRŽAJ'!$E46='1. VSEBINA_SADRŽAJ'!$H$28,(K104*$C104),(K104*$C104)/'1. VSEBINA_SADRŽAJ'!$B$49)</f>
        <v>0</v>
      </c>
      <c r="M104" s="29"/>
      <c r="N104" s="129">
        <f>IF('1. VSEBINA_SADRŽAJ'!$E46='1. VSEBINA_SADRŽAJ'!$H$28,(M104*$C104),(M104*$C104)/'1. VSEBINA_SADRŽAJ'!$B$49)</f>
        <v>0</v>
      </c>
      <c r="O104" s="29"/>
      <c r="P104" s="129">
        <f>IF('1. VSEBINA_SADRŽAJ'!$E46='1. VSEBINA_SADRŽAJ'!$H$28,(O104*$C104),(O104*$C104)/'1. VSEBINA_SADRŽAJ'!$B$49)</f>
        <v>0</v>
      </c>
      <c r="Q104" s="29"/>
      <c r="R104" s="129">
        <f>IF('1. VSEBINA_SADRŽAJ'!$E46='1. VSEBINA_SADRŽAJ'!$H$28,(Q104*$C104),(Q104*$C104)/'1. VSEBINA_SADRŽAJ'!$B$49)</f>
        <v>0</v>
      </c>
      <c r="S104" s="29"/>
      <c r="T104" s="129">
        <f>IF('1. VSEBINA_SADRŽAJ'!$E46='1. VSEBINA_SADRŽAJ'!$H$28,(S104*$C104),(S104*$C104)/'1. VSEBINA_SADRŽAJ'!$B$49)</f>
        <v>0</v>
      </c>
      <c r="U104" s="130">
        <f t="shared" si="22"/>
        <v>0</v>
      </c>
      <c r="V104" s="29"/>
      <c r="W104" s="114"/>
      <c r="X104" s="239"/>
      <c r="Y104" s="4"/>
      <c r="AM104" s="240">
        <f t="shared" si="23"/>
        <v>0</v>
      </c>
      <c r="AN104" s="240"/>
      <c r="AO104" s="240">
        <f t="shared" si="24"/>
        <v>0</v>
      </c>
      <c r="AP104" s="240">
        <f t="shared" si="25"/>
        <v>1</v>
      </c>
      <c r="AQ104" s="240">
        <f t="shared" si="26"/>
        <v>0</v>
      </c>
      <c r="AR104" s="240">
        <f t="shared" si="27"/>
        <v>1</v>
      </c>
    </row>
    <row r="105" spans="1:44" ht="15">
      <c r="A105" s="322" t="str">
        <f>'1. VSEBINA_SADRŽAJ'!B47</f>
        <v>P20 - </v>
      </c>
      <c r="B105" s="323"/>
      <c r="C105" s="305"/>
      <c r="D105" s="306"/>
      <c r="E105" s="29"/>
      <c r="F105" s="129">
        <f>IF('1. VSEBINA_SADRŽAJ'!$E47='1. VSEBINA_SADRŽAJ'!$H$28,(E105*$C105),(E105*$C105)/'1. VSEBINA_SADRŽAJ'!$B$49)</f>
        <v>0</v>
      </c>
      <c r="G105" s="29"/>
      <c r="H105" s="129">
        <f>IF('1. VSEBINA_SADRŽAJ'!$E47='1. VSEBINA_SADRŽAJ'!$H$28,(G105*$C105),(G105*$C105)/'1. VSEBINA_SADRŽAJ'!$B$49)</f>
        <v>0</v>
      </c>
      <c r="I105" s="29"/>
      <c r="J105" s="129">
        <f>IF('1. VSEBINA_SADRŽAJ'!$E47='1. VSEBINA_SADRŽAJ'!$H$28,(I105*$C105),(I105*$C105)/'1. VSEBINA_SADRŽAJ'!$B$49)</f>
        <v>0</v>
      </c>
      <c r="K105" s="29"/>
      <c r="L105" s="129">
        <f>IF('1. VSEBINA_SADRŽAJ'!$E47='1. VSEBINA_SADRŽAJ'!$H$28,(K105*$C105),(K105*$C105)/'1. VSEBINA_SADRŽAJ'!$B$49)</f>
        <v>0</v>
      </c>
      <c r="M105" s="29"/>
      <c r="N105" s="129">
        <f>IF('1. VSEBINA_SADRŽAJ'!$E47='1. VSEBINA_SADRŽAJ'!$H$28,(M105*$C105),(M105*$C105)/'1. VSEBINA_SADRŽAJ'!$B$49)</f>
        <v>0</v>
      </c>
      <c r="O105" s="29"/>
      <c r="P105" s="129">
        <f>IF('1. VSEBINA_SADRŽAJ'!$E47='1. VSEBINA_SADRŽAJ'!$H$28,(O105*$C105),(O105*$C105)/'1. VSEBINA_SADRŽAJ'!$B$49)</f>
        <v>0</v>
      </c>
      <c r="Q105" s="29"/>
      <c r="R105" s="129">
        <f>IF('1. VSEBINA_SADRŽAJ'!$E47='1. VSEBINA_SADRŽAJ'!$H$28,(Q105*$C105),(Q105*$C105)/'1. VSEBINA_SADRŽAJ'!$B$49)</f>
        <v>0</v>
      </c>
      <c r="S105" s="29"/>
      <c r="T105" s="129">
        <f>IF('1. VSEBINA_SADRŽAJ'!$E47='1. VSEBINA_SADRŽAJ'!$H$28,(S105*$C105),(S105*$C105)/'1. VSEBINA_SADRŽAJ'!$B$49)</f>
        <v>0</v>
      </c>
      <c r="U105" s="130">
        <f t="shared" si="22"/>
        <v>0</v>
      </c>
      <c r="V105" s="29"/>
      <c r="W105" s="114"/>
      <c r="X105" s="239" t="str">
        <f t="shared" si="16"/>
        <v>.</v>
      </c>
      <c r="Y105" s="4"/>
      <c r="AM105" s="240">
        <f t="shared" si="23"/>
        <v>0</v>
      </c>
      <c r="AN105" s="240"/>
      <c r="AO105" s="240">
        <f t="shared" si="24"/>
        <v>0</v>
      </c>
      <c r="AP105" s="240">
        <f t="shared" si="25"/>
        <v>1</v>
      </c>
      <c r="AQ105" s="240">
        <f t="shared" si="26"/>
        <v>0</v>
      </c>
      <c r="AR105" s="240">
        <f t="shared" si="27"/>
        <v>1</v>
      </c>
    </row>
    <row r="106" spans="1:44" ht="15">
      <c r="A106" s="352" t="s">
        <v>123</v>
      </c>
      <c r="B106" s="353"/>
      <c r="C106" s="346"/>
      <c r="D106" s="347"/>
      <c r="E106" s="130">
        <f>SUM(E86:E105)</f>
        <v>0</v>
      </c>
      <c r="F106" s="130">
        <f>SUM(F86:F105)</f>
        <v>0</v>
      </c>
      <c r="G106" s="130">
        <f>SUM(G86:G105)</f>
        <v>0</v>
      </c>
      <c r="H106" s="130">
        <f>SUM(H86:H91)</f>
        <v>0</v>
      </c>
      <c r="I106" s="130">
        <f aca="true" t="shared" si="28" ref="I106:U106">SUM(I86:I91)</f>
        <v>0</v>
      </c>
      <c r="J106" s="130">
        <f t="shared" si="28"/>
        <v>0</v>
      </c>
      <c r="K106" s="130">
        <f t="shared" si="28"/>
        <v>0</v>
      </c>
      <c r="L106" s="130">
        <f t="shared" si="28"/>
        <v>0</v>
      </c>
      <c r="M106" s="130">
        <f t="shared" si="28"/>
        <v>0</v>
      </c>
      <c r="N106" s="130">
        <f t="shared" si="28"/>
        <v>0</v>
      </c>
      <c r="O106" s="130">
        <f t="shared" si="28"/>
        <v>0</v>
      </c>
      <c r="P106" s="130">
        <f t="shared" si="28"/>
        <v>0</v>
      </c>
      <c r="Q106" s="130">
        <f t="shared" si="28"/>
        <v>0</v>
      </c>
      <c r="R106" s="130">
        <f t="shared" si="28"/>
        <v>0</v>
      </c>
      <c r="S106" s="130">
        <f t="shared" si="28"/>
        <v>0</v>
      </c>
      <c r="T106" s="130">
        <f t="shared" si="28"/>
        <v>0</v>
      </c>
      <c r="U106" s="130">
        <f t="shared" si="28"/>
        <v>0</v>
      </c>
      <c r="V106" s="29">
        <f>SUM(V86:V105)</f>
        <v>0</v>
      </c>
      <c r="W106" s="114"/>
      <c r="X106" s="241"/>
      <c r="Y106" s="4"/>
      <c r="AM106" s="240">
        <f t="shared" si="23"/>
        <v>0</v>
      </c>
      <c r="AN106" s="240"/>
      <c r="AO106" s="240">
        <f t="shared" si="24"/>
        <v>0</v>
      </c>
      <c r="AP106" s="240">
        <f t="shared" si="25"/>
        <v>1</v>
      </c>
      <c r="AQ106" s="240">
        <f t="shared" si="26"/>
        <v>0</v>
      </c>
      <c r="AR106" s="240">
        <f t="shared" si="27"/>
        <v>1</v>
      </c>
    </row>
    <row r="108" spans="1:25" ht="44.25" customHeight="1">
      <c r="A108" s="325" t="s">
        <v>277</v>
      </c>
      <c r="B108" s="326"/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131"/>
      <c r="O108" s="131"/>
      <c r="P108" s="131"/>
      <c r="Q108" s="131"/>
      <c r="R108" s="131"/>
      <c r="S108" s="131"/>
      <c r="T108" s="131"/>
      <c r="V108" s="4"/>
      <c r="Y108" s="4"/>
    </row>
    <row r="109" spans="1:25" ht="44.25" customHeight="1">
      <c r="A109" s="348" t="s">
        <v>128</v>
      </c>
      <c r="B109" s="310"/>
      <c r="C109" s="310"/>
      <c r="D109" s="310"/>
      <c r="E109" s="74" t="s">
        <v>113</v>
      </c>
      <c r="F109" s="132"/>
      <c r="J109" s="1"/>
      <c r="K109" s="1"/>
      <c r="L109" s="1"/>
      <c r="M109" s="1"/>
      <c r="V109" s="4"/>
      <c r="Y109" s="4"/>
    </row>
    <row r="110" spans="1:25" ht="0.75" customHeight="1" hidden="1">
      <c r="A110" s="133" t="s">
        <v>74</v>
      </c>
      <c r="B110" s="134"/>
      <c r="C110" s="135"/>
      <c r="D110" s="135"/>
      <c r="E110" s="135"/>
      <c r="F110" s="136"/>
      <c r="M110" s="1"/>
      <c r="V110" s="4"/>
      <c r="Y110" s="4"/>
    </row>
    <row r="111" spans="1:25" ht="18" hidden="1">
      <c r="A111" s="133" t="s">
        <v>63</v>
      </c>
      <c r="B111" s="134"/>
      <c r="C111" s="135"/>
      <c r="D111" s="135"/>
      <c r="E111" s="135"/>
      <c r="F111" s="135"/>
      <c r="M111" s="1"/>
      <c r="V111" s="4"/>
      <c r="Y111" s="4"/>
    </row>
    <row r="112" spans="1:25" ht="18" hidden="1">
      <c r="A112" s="137" t="s">
        <v>77</v>
      </c>
      <c r="B112" s="134"/>
      <c r="C112" s="135"/>
      <c r="D112" s="135"/>
      <c r="E112" s="135"/>
      <c r="F112" s="135"/>
      <c r="M112" s="1"/>
      <c r="V112" s="4"/>
      <c r="Y112" s="4"/>
    </row>
    <row r="113" spans="1:27" ht="15">
      <c r="A113" s="135"/>
      <c r="B113" s="135"/>
      <c r="C113" s="135"/>
      <c r="D113" s="135"/>
      <c r="E113" s="135"/>
      <c r="F113" s="135"/>
      <c r="M113" s="1"/>
      <c r="P113" s="138" t="s">
        <v>142</v>
      </c>
      <c r="V113" s="4"/>
      <c r="Y113" s="4"/>
      <c r="AA113" s="138" t="s">
        <v>75</v>
      </c>
    </row>
    <row r="114" spans="1:39" s="143" customFormat="1" ht="88.5">
      <c r="A114" s="139" t="s">
        <v>144</v>
      </c>
      <c r="B114" s="140" t="s">
        <v>131</v>
      </c>
      <c r="C114" s="140" t="s">
        <v>132</v>
      </c>
      <c r="D114" s="140" t="s">
        <v>7</v>
      </c>
      <c r="E114" s="140" t="s">
        <v>140</v>
      </c>
      <c r="F114" s="140" t="s">
        <v>9</v>
      </c>
      <c r="G114" s="140" t="s">
        <v>8</v>
      </c>
      <c r="H114" s="140" t="s">
        <v>10</v>
      </c>
      <c r="I114" s="140" t="s">
        <v>11</v>
      </c>
      <c r="J114" s="140" t="s">
        <v>12</v>
      </c>
      <c r="K114" s="140" t="s">
        <v>13</v>
      </c>
      <c r="L114" s="141" t="s">
        <v>208</v>
      </c>
      <c r="M114" s="142" t="s">
        <v>127</v>
      </c>
      <c r="P114" s="251" t="s">
        <v>141</v>
      </c>
      <c r="Q114" s="249" t="s">
        <v>140</v>
      </c>
      <c r="R114" s="221" t="s">
        <v>139</v>
      </c>
      <c r="S114" s="221" t="s">
        <v>138</v>
      </c>
      <c r="T114" s="221" t="s">
        <v>137</v>
      </c>
      <c r="U114" s="221" t="s">
        <v>136</v>
      </c>
      <c r="V114" s="221" t="s">
        <v>135</v>
      </c>
      <c r="W114" s="221" t="s">
        <v>134</v>
      </c>
      <c r="AA114" s="77" t="s">
        <v>73</v>
      </c>
      <c r="AB114" s="77"/>
      <c r="AC114" s="77"/>
      <c r="AD114" s="144" t="s">
        <v>65</v>
      </c>
      <c r="AE114" s="144" t="s">
        <v>66</v>
      </c>
      <c r="AF114" s="144" t="s">
        <v>67</v>
      </c>
      <c r="AG114" s="144" t="s">
        <v>68</v>
      </c>
      <c r="AH114" s="144" t="s">
        <v>69</v>
      </c>
      <c r="AI114" s="144" t="s">
        <v>70</v>
      </c>
      <c r="AJ114" s="144" t="s">
        <v>71</v>
      </c>
      <c r="AK114" s="144" t="s">
        <v>72</v>
      </c>
      <c r="AL114" s="77"/>
      <c r="AM114" s="77"/>
    </row>
    <row r="115" spans="1:46" ht="29.25">
      <c r="A115" s="260" t="s">
        <v>27</v>
      </c>
      <c r="B115" s="260"/>
      <c r="C115" s="21"/>
      <c r="D115" s="29"/>
      <c r="E115" s="29"/>
      <c r="F115" s="29"/>
      <c r="G115" s="29"/>
      <c r="H115" s="29"/>
      <c r="I115" s="29"/>
      <c r="J115" s="29"/>
      <c r="K115" s="29"/>
      <c r="L115" s="130">
        <f aca="true" t="shared" si="29" ref="L115:L154">SUM(P115:W115)</f>
        <v>0</v>
      </c>
      <c r="M115" s="21"/>
      <c r="N115" s="145" t="s">
        <v>63</v>
      </c>
      <c r="P115" s="250">
        <f>IF($C115='1. VSEBINA_SADRŽAJ'!$H$28,D115,D115/'1. VSEBINA_SADRŽAJ'!$B$49)</f>
        <v>0</v>
      </c>
      <c r="Q115" s="146">
        <f>IF($C115='1. VSEBINA_SADRŽAJ'!$H$28,E115,E115/'1. VSEBINA_SADRŽAJ'!$B$49)</f>
        <v>0</v>
      </c>
      <c r="R115" s="146">
        <f>IF($C115='1. VSEBINA_SADRŽAJ'!$H$28,F115,F115/'1. VSEBINA_SADRŽAJ'!$B$49)</f>
        <v>0</v>
      </c>
      <c r="S115" s="146">
        <f>IF($C115='1. VSEBINA_SADRŽAJ'!$H$28,G115,G115/'1. VSEBINA_SADRŽAJ'!$B$49)</f>
        <v>0</v>
      </c>
      <c r="T115" s="146">
        <f>IF($C115='1. VSEBINA_SADRŽAJ'!$H$28,H115,H115/'1. VSEBINA_SADRŽAJ'!$B$49)</f>
        <v>0</v>
      </c>
      <c r="U115" s="146">
        <f>IF($C115='1. VSEBINA_SADRŽAJ'!$H$28,I115,I115/'1. VSEBINA_SADRŽAJ'!$B$49)</f>
        <v>0</v>
      </c>
      <c r="V115" s="146">
        <f>IF($C115='1. VSEBINA_SADRŽAJ'!$H$28,J115,J115/'1. VSEBINA_SADRŽAJ'!$B$49)</f>
        <v>0</v>
      </c>
      <c r="W115" s="146">
        <f>IF($C115='1. VSEBINA_SADRŽAJ'!$H$28,K115,K115/'1. VSEBINA_SADRŽAJ'!$B$49)</f>
        <v>0</v>
      </c>
      <c r="X115" s="239" t="str">
        <f aca="true" t="shared" si="30" ref="X115:X154">IF(AT115=1,".","data missing")</f>
        <v>.</v>
      </c>
      <c r="Y115" s="147"/>
      <c r="AA115" s="4" t="str">
        <f aca="true" t="shared" si="31" ref="AA115:AA125">+A86</f>
        <v>LP - P1 - </v>
      </c>
      <c r="AD115" s="148">
        <f aca="true" t="shared" si="32" ref="AD115:AK126">SUMIF($B$115:$B$154,$AA115,P$115:P$154)</f>
        <v>0</v>
      </c>
      <c r="AE115" s="148">
        <f t="shared" si="32"/>
        <v>0</v>
      </c>
      <c r="AF115" s="148">
        <f t="shared" si="32"/>
        <v>0</v>
      </c>
      <c r="AG115" s="148">
        <f t="shared" si="32"/>
        <v>0</v>
      </c>
      <c r="AH115" s="148">
        <f t="shared" si="32"/>
        <v>0</v>
      </c>
      <c r="AI115" s="148">
        <f t="shared" si="32"/>
        <v>0</v>
      </c>
      <c r="AJ115" s="148">
        <f t="shared" si="32"/>
        <v>0</v>
      </c>
      <c r="AK115" s="148">
        <f t="shared" si="32"/>
        <v>0</v>
      </c>
      <c r="AL115" s="149">
        <f aca="true" t="shared" si="33" ref="AL115:AL126">SUM(AD115:AK115)</f>
        <v>0</v>
      </c>
      <c r="AO115" s="240">
        <f aca="true" t="shared" si="34" ref="AO115:AO135">IF(B115=AX115,0,1)</f>
        <v>0</v>
      </c>
      <c r="AP115" s="240">
        <f aca="true" t="shared" si="35" ref="AP115:AP135">IF(C115=AX115,0,1)</f>
        <v>0</v>
      </c>
      <c r="AQ115" s="240">
        <f aca="true" t="shared" si="36" ref="AQ115:AQ135">IF(D115+E115+F115+G115+H115+I115+J115+K115=0,0,1)</f>
        <v>0</v>
      </c>
      <c r="AR115" s="240">
        <f aca="true" t="shared" si="37" ref="AR115:AR135">IF(AO115+AP115+AQ115=0,1,0)</f>
        <v>1</v>
      </c>
      <c r="AS115" s="240">
        <f aca="true" t="shared" si="38" ref="AS115:AS135">IF(AO115+AP115+AQ115=3,1,0)</f>
        <v>0</v>
      </c>
      <c r="AT115" s="240">
        <f aca="true" t="shared" si="39" ref="AT115:AT135">AR115+AS115</f>
        <v>1</v>
      </c>
    </row>
    <row r="116" spans="1:46" ht="29.25">
      <c r="A116" s="260" t="s">
        <v>28</v>
      </c>
      <c r="B116" s="260"/>
      <c r="C116" s="21"/>
      <c r="D116" s="29"/>
      <c r="E116" s="29"/>
      <c r="F116" s="29"/>
      <c r="G116" s="29"/>
      <c r="H116" s="29"/>
      <c r="I116" s="29"/>
      <c r="J116" s="29"/>
      <c r="K116" s="29"/>
      <c r="L116" s="130">
        <f t="shared" si="29"/>
        <v>0</v>
      </c>
      <c r="M116" s="21"/>
      <c r="N116" s="150" t="s">
        <v>77</v>
      </c>
      <c r="P116" s="146">
        <f>IF($C116='1. VSEBINA_SADRŽAJ'!$H$28,D116,D116/'1. VSEBINA_SADRŽAJ'!$B$49)</f>
        <v>0</v>
      </c>
      <c r="Q116" s="146">
        <f>IF($C116='1. VSEBINA_SADRŽAJ'!$H$28,E116,E116/'1. VSEBINA_SADRŽAJ'!$B$49)</f>
        <v>0</v>
      </c>
      <c r="R116" s="146">
        <f>IF($C116='1. VSEBINA_SADRŽAJ'!$H$28,F116,F116/'1. VSEBINA_SADRŽAJ'!$B$49)</f>
        <v>0</v>
      </c>
      <c r="S116" s="146">
        <f>IF($C116='1. VSEBINA_SADRŽAJ'!$H$28,G116,G116/'1. VSEBINA_SADRŽAJ'!$B$49)</f>
        <v>0</v>
      </c>
      <c r="T116" s="146">
        <f>IF($C116='1. VSEBINA_SADRŽAJ'!$H$28,H116,H116/'1. VSEBINA_SADRŽAJ'!$B$49)</f>
        <v>0</v>
      </c>
      <c r="U116" s="146">
        <f>IF($C116='1. VSEBINA_SADRŽAJ'!$H$28,I116,I116/'1. VSEBINA_SADRŽAJ'!$B$49)</f>
        <v>0</v>
      </c>
      <c r="V116" s="146">
        <f>IF($C116='1. VSEBINA_SADRŽAJ'!$H$28,J116,J116/'1. VSEBINA_SADRŽAJ'!$B$49)</f>
        <v>0</v>
      </c>
      <c r="W116" s="146">
        <f>IF($C116='1. VSEBINA_SADRŽAJ'!$H$28,K116,K116/'1. VSEBINA_SADRŽAJ'!$B$49)</f>
        <v>0</v>
      </c>
      <c r="X116" s="239" t="str">
        <f t="shared" si="30"/>
        <v>.</v>
      </c>
      <c r="Y116" s="147"/>
      <c r="AA116" s="4" t="str">
        <f t="shared" si="31"/>
        <v>P2 -</v>
      </c>
      <c r="AD116" s="148">
        <f t="shared" si="32"/>
        <v>0</v>
      </c>
      <c r="AE116" s="148">
        <f t="shared" si="32"/>
        <v>0</v>
      </c>
      <c r="AF116" s="148">
        <f t="shared" si="32"/>
        <v>0</v>
      </c>
      <c r="AG116" s="148">
        <f t="shared" si="32"/>
        <v>0</v>
      </c>
      <c r="AH116" s="148">
        <f t="shared" si="32"/>
        <v>0</v>
      </c>
      <c r="AI116" s="148">
        <f t="shared" si="32"/>
        <v>0</v>
      </c>
      <c r="AJ116" s="148">
        <f t="shared" si="32"/>
        <v>0</v>
      </c>
      <c r="AK116" s="148">
        <f t="shared" si="32"/>
        <v>0</v>
      </c>
      <c r="AL116" s="149">
        <f t="shared" si="33"/>
        <v>0</v>
      </c>
      <c r="AO116" s="240">
        <f t="shared" si="34"/>
        <v>0</v>
      </c>
      <c r="AP116" s="240">
        <f t="shared" si="35"/>
        <v>0</v>
      </c>
      <c r="AQ116" s="240">
        <f t="shared" si="36"/>
        <v>0</v>
      </c>
      <c r="AR116" s="240">
        <f t="shared" si="37"/>
        <v>1</v>
      </c>
      <c r="AS116" s="240">
        <f t="shared" si="38"/>
        <v>0</v>
      </c>
      <c r="AT116" s="240">
        <f t="shared" si="39"/>
        <v>1</v>
      </c>
    </row>
    <row r="117" spans="1:46" ht="29.25">
      <c r="A117" s="260" t="s">
        <v>29</v>
      </c>
      <c r="B117" s="260"/>
      <c r="C117" s="21"/>
      <c r="D117" s="29"/>
      <c r="E117" s="29"/>
      <c r="F117" s="29"/>
      <c r="G117" s="29"/>
      <c r="H117" s="29"/>
      <c r="I117" s="29"/>
      <c r="J117" s="29"/>
      <c r="K117" s="29"/>
      <c r="L117" s="130">
        <f t="shared" si="29"/>
        <v>0</v>
      </c>
      <c r="M117" s="21"/>
      <c r="P117" s="146">
        <f>IF($C117='1. VSEBINA_SADRŽAJ'!$H$28,D117,D117/'1. VSEBINA_SADRŽAJ'!$B$49)</f>
        <v>0</v>
      </c>
      <c r="Q117" s="146">
        <f>IF($C117='1. VSEBINA_SADRŽAJ'!$H$28,E117,E117/'1. VSEBINA_SADRŽAJ'!$B$49)</f>
        <v>0</v>
      </c>
      <c r="R117" s="146">
        <f>IF($C117='1. VSEBINA_SADRŽAJ'!$H$28,F117,F117/'1. VSEBINA_SADRŽAJ'!$B$49)</f>
        <v>0</v>
      </c>
      <c r="S117" s="146">
        <f>IF($C117='1. VSEBINA_SADRŽAJ'!$H$28,G117,G117/'1. VSEBINA_SADRŽAJ'!$B$49)</f>
        <v>0</v>
      </c>
      <c r="T117" s="146">
        <f>IF($C117='1. VSEBINA_SADRŽAJ'!$H$28,H117,H117/'1. VSEBINA_SADRŽAJ'!$B$49)</f>
        <v>0</v>
      </c>
      <c r="U117" s="146">
        <f>IF($C117='1. VSEBINA_SADRŽAJ'!$H$28,I117,I117/'1. VSEBINA_SADRŽAJ'!$B$49)</f>
        <v>0</v>
      </c>
      <c r="V117" s="146">
        <f>IF($C117='1. VSEBINA_SADRŽAJ'!$H$28,J117,J117/'1. VSEBINA_SADRŽAJ'!$B$49)</f>
        <v>0</v>
      </c>
      <c r="W117" s="146">
        <f>IF($C117='1. VSEBINA_SADRŽAJ'!$H$28,K117,K117/'1. VSEBINA_SADRŽAJ'!$B$49)</f>
        <v>0</v>
      </c>
      <c r="X117" s="239" t="str">
        <f t="shared" si="30"/>
        <v>.</v>
      </c>
      <c r="Y117" s="147"/>
      <c r="AA117" s="4" t="str">
        <f t="shared" si="31"/>
        <v>P3 - </v>
      </c>
      <c r="AD117" s="148">
        <f t="shared" si="32"/>
        <v>0</v>
      </c>
      <c r="AE117" s="148">
        <f t="shared" si="32"/>
        <v>0</v>
      </c>
      <c r="AF117" s="148">
        <f t="shared" si="32"/>
        <v>0</v>
      </c>
      <c r="AG117" s="148">
        <f t="shared" si="32"/>
        <v>0</v>
      </c>
      <c r="AH117" s="148">
        <f t="shared" si="32"/>
        <v>0</v>
      </c>
      <c r="AI117" s="148">
        <f t="shared" si="32"/>
        <v>0</v>
      </c>
      <c r="AJ117" s="148">
        <f t="shared" si="32"/>
        <v>0</v>
      </c>
      <c r="AK117" s="148">
        <f t="shared" si="32"/>
        <v>0</v>
      </c>
      <c r="AL117" s="149">
        <f t="shared" si="33"/>
        <v>0</v>
      </c>
      <c r="AO117" s="240">
        <f t="shared" si="34"/>
        <v>0</v>
      </c>
      <c r="AP117" s="240">
        <f t="shared" si="35"/>
        <v>0</v>
      </c>
      <c r="AQ117" s="240">
        <f t="shared" si="36"/>
        <v>0</v>
      </c>
      <c r="AR117" s="240">
        <f t="shared" si="37"/>
        <v>1</v>
      </c>
      <c r="AS117" s="240">
        <f t="shared" si="38"/>
        <v>0</v>
      </c>
      <c r="AT117" s="240">
        <f t="shared" si="39"/>
        <v>1</v>
      </c>
    </row>
    <row r="118" spans="1:46" ht="29.25">
      <c r="A118" s="260" t="s">
        <v>30</v>
      </c>
      <c r="B118" s="260"/>
      <c r="C118" s="21"/>
      <c r="D118" s="29"/>
      <c r="E118" s="29"/>
      <c r="F118" s="29"/>
      <c r="G118" s="29"/>
      <c r="H118" s="29"/>
      <c r="I118" s="29"/>
      <c r="J118" s="29"/>
      <c r="K118" s="29"/>
      <c r="L118" s="130">
        <f t="shared" si="29"/>
        <v>0</v>
      </c>
      <c r="M118" s="21"/>
      <c r="P118" s="146">
        <f>IF($C118='1. VSEBINA_SADRŽAJ'!$H$28,D118,D118/'1. VSEBINA_SADRŽAJ'!$B$49)</f>
        <v>0</v>
      </c>
      <c r="Q118" s="146">
        <f>IF($C118='1. VSEBINA_SADRŽAJ'!$H$28,E118,E118/'1. VSEBINA_SADRŽAJ'!$B$49)</f>
        <v>0</v>
      </c>
      <c r="R118" s="146">
        <f>IF($C118='1. VSEBINA_SADRŽAJ'!$H$28,F118,F118/'1. VSEBINA_SADRŽAJ'!$B$49)</f>
        <v>0</v>
      </c>
      <c r="S118" s="146">
        <f>IF($C118='1. VSEBINA_SADRŽAJ'!$H$28,G118,G118/'1. VSEBINA_SADRŽAJ'!$B$49)</f>
        <v>0</v>
      </c>
      <c r="T118" s="146">
        <f>IF($C118='1. VSEBINA_SADRŽAJ'!$H$28,H118,H118/'1. VSEBINA_SADRŽAJ'!$B$49)</f>
        <v>0</v>
      </c>
      <c r="U118" s="146">
        <f>IF($C118='1. VSEBINA_SADRŽAJ'!$H$28,I118,I118/'1. VSEBINA_SADRŽAJ'!$B$49)</f>
        <v>0</v>
      </c>
      <c r="V118" s="146">
        <f>IF($C118='1. VSEBINA_SADRŽAJ'!$H$28,J118,J118/'1. VSEBINA_SADRŽAJ'!$B$49)</f>
        <v>0</v>
      </c>
      <c r="W118" s="146">
        <f>IF($C118='1. VSEBINA_SADRŽAJ'!$H$28,K118,K118/'1. VSEBINA_SADRŽAJ'!$B$49)</f>
        <v>0</v>
      </c>
      <c r="X118" s="239" t="str">
        <f t="shared" si="30"/>
        <v>.</v>
      </c>
      <c r="Y118" s="147"/>
      <c r="AA118" s="4" t="str">
        <f t="shared" si="31"/>
        <v>P4 -</v>
      </c>
      <c r="AD118" s="148">
        <f t="shared" si="32"/>
        <v>0</v>
      </c>
      <c r="AE118" s="148">
        <f t="shared" si="32"/>
        <v>0</v>
      </c>
      <c r="AF118" s="148">
        <f t="shared" si="32"/>
        <v>0</v>
      </c>
      <c r="AG118" s="148">
        <f t="shared" si="32"/>
        <v>0</v>
      </c>
      <c r="AH118" s="148">
        <f t="shared" si="32"/>
        <v>0</v>
      </c>
      <c r="AI118" s="148">
        <f t="shared" si="32"/>
        <v>0</v>
      </c>
      <c r="AJ118" s="148">
        <f t="shared" si="32"/>
        <v>0</v>
      </c>
      <c r="AK118" s="148">
        <f t="shared" si="32"/>
        <v>0</v>
      </c>
      <c r="AL118" s="149">
        <f t="shared" si="33"/>
        <v>0</v>
      </c>
      <c r="AO118" s="240">
        <f t="shared" si="34"/>
        <v>0</v>
      </c>
      <c r="AP118" s="240">
        <f t="shared" si="35"/>
        <v>0</v>
      </c>
      <c r="AQ118" s="240">
        <f t="shared" si="36"/>
        <v>0</v>
      </c>
      <c r="AR118" s="240">
        <f t="shared" si="37"/>
        <v>1</v>
      </c>
      <c r="AS118" s="240">
        <f t="shared" si="38"/>
        <v>0</v>
      </c>
      <c r="AT118" s="240">
        <f t="shared" si="39"/>
        <v>1</v>
      </c>
    </row>
    <row r="119" spans="1:46" ht="29.25">
      <c r="A119" s="260" t="s">
        <v>31</v>
      </c>
      <c r="B119" s="260"/>
      <c r="C119" s="21"/>
      <c r="D119" s="29"/>
      <c r="E119" s="29"/>
      <c r="F119" s="29"/>
      <c r="G119" s="29"/>
      <c r="H119" s="29"/>
      <c r="I119" s="29"/>
      <c r="J119" s="29"/>
      <c r="K119" s="29"/>
      <c r="L119" s="130">
        <f t="shared" si="29"/>
        <v>0</v>
      </c>
      <c r="M119" s="21"/>
      <c r="P119" s="146">
        <f>IF($C119='1. VSEBINA_SADRŽAJ'!$H$28,D119,D119/'1. VSEBINA_SADRŽAJ'!$B$49)</f>
        <v>0</v>
      </c>
      <c r="Q119" s="146">
        <f>IF($C119='1. VSEBINA_SADRŽAJ'!$H$28,E119,E119/'1. VSEBINA_SADRŽAJ'!$B$49)</f>
        <v>0</v>
      </c>
      <c r="R119" s="146">
        <f>IF($C119='1. VSEBINA_SADRŽAJ'!$H$28,F119,F119/'1. VSEBINA_SADRŽAJ'!$B$49)</f>
        <v>0</v>
      </c>
      <c r="S119" s="146">
        <f>IF($C119='1. VSEBINA_SADRŽAJ'!$H$28,G119,G119/'1. VSEBINA_SADRŽAJ'!$B$49)</f>
        <v>0</v>
      </c>
      <c r="T119" s="146">
        <f>IF($C119='1. VSEBINA_SADRŽAJ'!$H$28,H119,H119/'1. VSEBINA_SADRŽAJ'!$B$49)</f>
        <v>0</v>
      </c>
      <c r="U119" s="146">
        <f>IF($C119='1. VSEBINA_SADRŽAJ'!$H$28,I119,I119/'1. VSEBINA_SADRŽAJ'!$B$49)</f>
        <v>0</v>
      </c>
      <c r="V119" s="146">
        <f>IF($C119='1. VSEBINA_SADRŽAJ'!$H$28,J119,J119/'1. VSEBINA_SADRŽAJ'!$B$49)</f>
        <v>0</v>
      </c>
      <c r="W119" s="146">
        <f>IF($C119='1. VSEBINA_SADRŽAJ'!$H$28,K119,K119/'1. VSEBINA_SADRŽAJ'!$B$49)</f>
        <v>0</v>
      </c>
      <c r="X119" s="239" t="str">
        <f t="shared" si="30"/>
        <v>.</v>
      </c>
      <c r="Y119" s="147"/>
      <c r="AA119" s="4" t="str">
        <f t="shared" si="31"/>
        <v>P5 -</v>
      </c>
      <c r="AD119" s="148">
        <f t="shared" si="32"/>
        <v>0</v>
      </c>
      <c r="AE119" s="148">
        <f t="shared" si="32"/>
        <v>0</v>
      </c>
      <c r="AF119" s="148">
        <f t="shared" si="32"/>
        <v>0</v>
      </c>
      <c r="AG119" s="148">
        <f t="shared" si="32"/>
        <v>0</v>
      </c>
      <c r="AH119" s="148">
        <f t="shared" si="32"/>
        <v>0</v>
      </c>
      <c r="AI119" s="148">
        <f t="shared" si="32"/>
        <v>0</v>
      </c>
      <c r="AJ119" s="148">
        <f t="shared" si="32"/>
        <v>0</v>
      </c>
      <c r="AK119" s="148">
        <f t="shared" si="32"/>
        <v>0</v>
      </c>
      <c r="AL119" s="149">
        <f t="shared" si="33"/>
        <v>0</v>
      </c>
      <c r="AO119" s="240">
        <f t="shared" si="34"/>
        <v>0</v>
      </c>
      <c r="AP119" s="240">
        <f t="shared" si="35"/>
        <v>0</v>
      </c>
      <c r="AQ119" s="240">
        <f t="shared" si="36"/>
        <v>0</v>
      </c>
      <c r="AR119" s="240">
        <f t="shared" si="37"/>
        <v>1</v>
      </c>
      <c r="AS119" s="240">
        <f t="shared" si="38"/>
        <v>0</v>
      </c>
      <c r="AT119" s="240">
        <f t="shared" si="39"/>
        <v>1</v>
      </c>
    </row>
    <row r="120" spans="1:46" ht="29.25">
      <c r="A120" s="260" t="s">
        <v>32</v>
      </c>
      <c r="B120" s="260"/>
      <c r="C120" s="21"/>
      <c r="D120" s="29"/>
      <c r="E120" s="29"/>
      <c r="F120" s="29"/>
      <c r="G120" s="29"/>
      <c r="H120" s="29"/>
      <c r="I120" s="29"/>
      <c r="J120" s="29"/>
      <c r="K120" s="29"/>
      <c r="L120" s="130">
        <f t="shared" si="29"/>
        <v>0</v>
      </c>
      <c r="M120" s="21"/>
      <c r="P120" s="146">
        <f>IF($C120='1. VSEBINA_SADRŽAJ'!$H$28,D120,D120/'1. VSEBINA_SADRŽAJ'!$B$49)</f>
        <v>0</v>
      </c>
      <c r="Q120" s="146">
        <f>IF($C120='1. VSEBINA_SADRŽAJ'!$H$28,E120,E120/'1. VSEBINA_SADRŽAJ'!$B$49)</f>
        <v>0</v>
      </c>
      <c r="R120" s="146">
        <f>IF($C120='1. VSEBINA_SADRŽAJ'!$H$28,F120,F120/'1. VSEBINA_SADRŽAJ'!$B$49)</f>
        <v>0</v>
      </c>
      <c r="S120" s="146">
        <f>IF($C120='1. VSEBINA_SADRŽAJ'!$H$28,G120,G120/'1. VSEBINA_SADRŽAJ'!$B$49)</f>
        <v>0</v>
      </c>
      <c r="T120" s="146">
        <f>IF($C120='1. VSEBINA_SADRŽAJ'!$H$28,H120,H120/'1. VSEBINA_SADRŽAJ'!$B$49)</f>
        <v>0</v>
      </c>
      <c r="U120" s="146">
        <f>IF($C120='1. VSEBINA_SADRŽAJ'!$H$28,I120,I120/'1. VSEBINA_SADRŽAJ'!$B$49)</f>
        <v>0</v>
      </c>
      <c r="V120" s="146">
        <f>IF($C120='1. VSEBINA_SADRŽAJ'!$H$28,J120,J120/'1. VSEBINA_SADRŽAJ'!$B$49)</f>
        <v>0</v>
      </c>
      <c r="W120" s="146">
        <f>IF($C120='1. VSEBINA_SADRŽAJ'!$H$28,K120,K120/'1. VSEBINA_SADRŽAJ'!$B$49)</f>
        <v>0</v>
      </c>
      <c r="X120" s="239" t="str">
        <f t="shared" si="30"/>
        <v>.</v>
      </c>
      <c r="Y120" s="4"/>
      <c r="AA120" s="4" t="str">
        <f t="shared" si="31"/>
        <v>P6 -</v>
      </c>
      <c r="AD120" s="148">
        <f t="shared" si="32"/>
        <v>0</v>
      </c>
      <c r="AE120" s="148">
        <f t="shared" si="32"/>
        <v>0</v>
      </c>
      <c r="AF120" s="148">
        <f t="shared" si="32"/>
        <v>0</v>
      </c>
      <c r="AG120" s="148">
        <f t="shared" si="32"/>
        <v>0</v>
      </c>
      <c r="AH120" s="148">
        <f t="shared" si="32"/>
        <v>0</v>
      </c>
      <c r="AI120" s="148">
        <f t="shared" si="32"/>
        <v>0</v>
      </c>
      <c r="AJ120" s="148">
        <f t="shared" si="32"/>
        <v>0</v>
      </c>
      <c r="AK120" s="148">
        <f t="shared" si="32"/>
        <v>0</v>
      </c>
      <c r="AL120" s="149">
        <f t="shared" si="33"/>
        <v>0</v>
      </c>
      <c r="AM120" s="118">
        <f>SUM(AL115:AL120)</f>
        <v>0</v>
      </c>
      <c r="AO120" s="240">
        <f t="shared" si="34"/>
        <v>0</v>
      </c>
      <c r="AP120" s="240">
        <f t="shared" si="35"/>
        <v>0</v>
      </c>
      <c r="AQ120" s="240">
        <f t="shared" si="36"/>
        <v>0</v>
      </c>
      <c r="AR120" s="240">
        <f t="shared" si="37"/>
        <v>1</v>
      </c>
      <c r="AS120" s="240">
        <f t="shared" si="38"/>
        <v>0</v>
      </c>
      <c r="AT120" s="240">
        <f t="shared" si="39"/>
        <v>1</v>
      </c>
    </row>
    <row r="121" spans="1:46" ht="29.25">
      <c r="A121" s="260" t="s">
        <v>33</v>
      </c>
      <c r="B121" s="260"/>
      <c r="C121" s="21"/>
      <c r="D121" s="29"/>
      <c r="E121" s="29"/>
      <c r="F121" s="29"/>
      <c r="G121" s="29"/>
      <c r="H121" s="29"/>
      <c r="I121" s="29"/>
      <c r="J121" s="29"/>
      <c r="K121" s="29"/>
      <c r="L121" s="130">
        <f t="shared" si="29"/>
        <v>0</v>
      </c>
      <c r="M121" s="21"/>
      <c r="P121" s="146">
        <f>IF($C121='1. VSEBINA_SADRŽAJ'!$H$28,D121,D121/'1. VSEBINA_SADRŽAJ'!$B$49)</f>
        <v>0</v>
      </c>
      <c r="Q121" s="146">
        <f>IF($C121='1. VSEBINA_SADRŽAJ'!$H$28,E121,E121/'1. VSEBINA_SADRŽAJ'!$B$49)</f>
        <v>0</v>
      </c>
      <c r="R121" s="146">
        <f>IF($C121='1. VSEBINA_SADRŽAJ'!$H$28,F121,F121/'1. VSEBINA_SADRŽAJ'!$B$49)</f>
        <v>0</v>
      </c>
      <c r="S121" s="146">
        <f>IF($C121='1. VSEBINA_SADRŽAJ'!$H$28,G121,G121/'1. VSEBINA_SADRŽAJ'!$B$49)</f>
        <v>0</v>
      </c>
      <c r="T121" s="146">
        <f>IF($C121='1. VSEBINA_SADRŽAJ'!$H$28,H121,H121/'1. VSEBINA_SADRŽAJ'!$B$49)</f>
        <v>0</v>
      </c>
      <c r="U121" s="146">
        <f>IF($C121='1. VSEBINA_SADRŽAJ'!$H$28,I121,I121/'1. VSEBINA_SADRŽAJ'!$B$49)</f>
        <v>0</v>
      </c>
      <c r="V121" s="146">
        <f>IF($C121='1. VSEBINA_SADRŽAJ'!$H$28,J121,J121/'1. VSEBINA_SADRŽAJ'!$B$49)</f>
        <v>0</v>
      </c>
      <c r="W121" s="146">
        <f>IF($C121='1. VSEBINA_SADRŽAJ'!$H$28,K121,K121/'1. VSEBINA_SADRŽAJ'!$B$49)</f>
        <v>0</v>
      </c>
      <c r="X121" s="239" t="str">
        <f t="shared" si="30"/>
        <v>.</v>
      </c>
      <c r="Y121" s="4"/>
      <c r="AA121" s="4" t="str">
        <f t="shared" si="31"/>
        <v>P7 - </v>
      </c>
      <c r="AD121" s="148">
        <f>SUMIF($B$115:$B$154,$AA121,P$115:P$154)</f>
        <v>0</v>
      </c>
      <c r="AE121" s="148">
        <f t="shared" si="32"/>
        <v>0</v>
      </c>
      <c r="AF121" s="148">
        <f t="shared" si="32"/>
        <v>0</v>
      </c>
      <c r="AG121" s="148">
        <f t="shared" si="32"/>
        <v>0</v>
      </c>
      <c r="AH121" s="148">
        <f t="shared" si="32"/>
        <v>0</v>
      </c>
      <c r="AI121" s="148">
        <f t="shared" si="32"/>
        <v>0</v>
      </c>
      <c r="AJ121" s="148">
        <f t="shared" si="32"/>
        <v>0</v>
      </c>
      <c r="AK121" s="148">
        <f t="shared" si="32"/>
        <v>0</v>
      </c>
      <c r="AL121" s="149">
        <f t="shared" si="33"/>
        <v>0</v>
      </c>
      <c r="AO121" s="240">
        <f t="shared" si="34"/>
        <v>0</v>
      </c>
      <c r="AP121" s="240">
        <f t="shared" si="35"/>
        <v>0</v>
      </c>
      <c r="AQ121" s="240">
        <f t="shared" si="36"/>
        <v>0</v>
      </c>
      <c r="AR121" s="240">
        <f t="shared" si="37"/>
        <v>1</v>
      </c>
      <c r="AS121" s="240">
        <f t="shared" si="38"/>
        <v>0</v>
      </c>
      <c r="AT121" s="240">
        <f t="shared" si="39"/>
        <v>1</v>
      </c>
    </row>
    <row r="122" spans="1:46" ht="29.25">
      <c r="A122" s="260" t="s">
        <v>34</v>
      </c>
      <c r="B122" s="260"/>
      <c r="C122" s="21"/>
      <c r="D122" s="29"/>
      <c r="E122" s="29"/>
      <c r="F122" s="29"/>
      <c r="G122" s="29"/>
      <c r="H122" s="29"/>
      <c r="I122" s="29"/>
      <c r="J122" s="29"/>
      <c r="K122" s="29"/>
      <c r="L122" s="130">
        <f t="shared" si="29"/>
        <v>0</v>
      </c>
      <c r="M122" s="21"/>
      <c r="P122" s="146">
        <f>IF($C122='1. VSEBINA_SADRŽAJ'!$H$28,D122,D122/'1. VSEBINA_SADRŽAJ'!$B$49)</f>
        <v>0</v>
      </c>
      <c r="Q122" s="146">
        <f>IF($C122='1. VSEBINA_SADRŽAJ'!$H$28,E122,E122/'1. VSEBINA_SADRŽAJ'!$B$49)</f>
        <v>0</v>
      </c>
      <c r="R122" s="146">
        <f>IF($C122='1. VSEBINA_SADRŽAJ'!$H$28,F122,F122/'1. VSEBINA_SADRŽAJ'!$B$49)</f>
        <v>0</v>
      </c>
      <c r="S122" s="146">
        <f>IF($C122='1. VSEBINA_SADRŽAJ'!$H$28,G122,G122/'1. VSEBINA_SADRŽAJ'!$B$49)</f>
        <v>0</v>
      </c>
      <c r="T122" s="146">
        <f>IF($C122='1. VSEBINA_SADRŽAJ'!$H$28,H122,H122/'1. VSEBINA_SADRŽAJ'!$B$49)</f>
        <v>0</v>
      </c>
      <c r="U122" s="146">
        <f>IF($C122='1. VSEBINA_SADRŽAJ'!$H$28,I122,I122/'1. VSEBINA_SADRŽAJ'!$B$49)</f>
        <v>0</v>
      </c>
      <c r="V122" s="146">
        <f>IF($C122='1. VSEBINA_SADRŽAJ'!$H$28,J122,J122/'1. VSEBINA_SADRŽAJ'!$B$49)</f>
        <v>0</v>
      </c>
      <c r="W122" s="146">
        <f>IF($C122='1. VSEBINA_SADRŽAJ'!$H$28,K122,K122/'1. VSEBINA_SADRŽAJ'!$B$49)</f>
        <v>0</v>
      </c>
      <c r="X122" s="239" t="str">
        <f t="shared" si="30"/>
        <v>.</v>
      </c>
      <c r="Y122" s="4"/>
      <c r="AA122" s="4" t="str">
        <f t="shared" si="31"/>
        <v>P8 -</v>
      </c>
      <c r="AD122" s="148">
        <f t="shared" si="32"/>
        <v>0</v>
      </c>
      <c r="AE122" s="148">
        <f t="shared" si="32"/>
        <v>0</v>
      </c>
      <c r="AF122" s="148">
        <f t="shared" si="32"/>
        <v>0</v>
      </c>
      <c r="AG122" s="148">
        <f t="shared" si="32"/>
        <v>0</v>
      </c>
      <c r="AH122" s="148">
        <f t="shared" si="32"/>
        <v>0</v>
      </c>
      <c r="AI122" s="148">
        <f t="shared" si="32"/>
        <v>0</v>
      </c>
      <c r="AJ122" s="148">
        <f t="shared" si="32"/>
        <v>0</v>
      </c>
      <c r="AK122" s="148">
        <f t="shared" si="32"/>
        <v>0</v>
      </c>
      <c r="AL122" s="149">
        <f t="shared" si="33"/>
        <v>0</v>
      </c>
      <c r="AO122" s="240">
        <f t="shared" si="34"/>
        <v>0</v>
      </c>
      <c r="AP122" s="240">
        <f t="shared" si="35"/>
        <v>0</v>
      </c>
      <c r="AQ122" s="240">
        <f t="shared" si="36"/>
        <v>0</v>
      </c>
      <c r="AR122" s="240">
        <f t="shared" si="37"/>
        <v>1</v>
      </c>
      <c r="AS122" s="240">
        <f t="shared" si="38"/>
        <v>0</v>
      </c>
      <c r="AT122" s="240">
        <f t="shared" si="39"/>
        <v>1</v>
      </c>
    </row>
    <row r="123" spans="1:46" ht="29.25">
      <c r="A123" s="260" t="s">
        <v>35</v>
      </c>
      <c r="B123" s="260"/>
      <c r="C123" s="21"/>
      <c r="D123" s="29"/>
      <c r="E123" s="29"/>
      <c r="F123" s="29"/>
      <c r="G123" s="29"/>
      <c r="H123" s="29"/>
      <c r="I123" s="29"/>
      <c r="J123" s="29"/>
      <c r="K123" s="29"/>
      <c r="L123" s="130">
        <f t="shared" si="29"/>
        <v>0</v>
      </c>
      <c r="M123" s="21"/>
      <c r="P123" s="146">
        <f>IF($C123='1. VSEBINA_SADRŽAJ'!$H$28,D123,D123/'1. VSEBINA_SADRŽAJ'!$B$49)</f>
        <v>0</v>
      </c>
      <c r="Q123" s="146">
        <f>IF($C123='1. VSEBINA_SADRŽAJ'!$H$28,E123,E123/'1. VSEBINA_SADRŽAJ'!$B$49)</f>
        <v>0</v>
      </c>
      <c r="R123" s="146">
        <f>IF($C123='1. VSEBINA_SADRŽAJ'!$H$28,F123,F123/'1. VSEBINA_SADRŽAJ'!$B$49)</f>
        <v>0</v>
      </c>
      <c r="S123" s="146">
        <f>IF($C123='1. VSEBINA_SADRŽAJ'!$H$28,G123,G123/'1. VSEBINA_SADRŽAJ'!$B$49)</f>
        <v>0</v>
      </c>
      <c r="T123" s="146">
        <f>IF($C123='1. VSEBINA_SADRŽAJ'!$H$28,H123,H123/'1. VSEBINA_SADRŽAJ'!$B$49)</f>
        <v>0</v>
      </c>
      <c r="U123" s="146">
        <f>IF($C123='1. VSEBINA_SADRŽAJ'!$H$28,I123,I123/'1. VSEBINA_SADRŽAJ'!$B$49)</f>
        <v>0</v>
      </c>
      <c r="V123" s="146">
        <f>IF($C123='1. VSEBINA_SADRŽAJ'!$H$28,J123,J123/'1. VSEBINA_SADRŽAJ'!$B$49)</f>
        <v>0</v>
      </c>
      <c r="W123" s="146">
        <f>IF($C123='1. VSEBINA_SADRŽAJ'!$H$28,K123,K123/'1. VSEBINA_SADRŽAJ'!$B$49)</f>
        <v>0</v>
      </c>
      <c r="X123" s="239" t="str">
        <f t="shared" si="30"/>
        <v>.</v>
      </c>
      <c r="Y123" s="4"/>
      <c r="AA123" s="4" t="str">
        <f t="shared" si="31"/>
        <v>P9 -</v>
      </c>
      <c r="AD123" s="148">
        <f t="shared" si="32"/>
        <v>0</v>
      </c>
      <c r="AE123" s="148">
        <f t="shared" si="32"/>
        <v>0</v>
      </c>
      <c r="AF123" s="148">
        <f t="shared" si="32"/>
        <v>0</v>
      </c>
      <c r="AG123" s="148">
        <f t="shared" si="32"/>
        <v>0</v>
      </c>
      <c r="AH123" s="148">
        <f t="shared" si="32"/>
        <v>0</v>
      </c>
      <c r="AI123" s="148">
        <f t="shared" si="32"/>
        <v>0</v>
      </c>
      <c r="AJ123" s="148">
        <f t="shared" si="32"/>
        <v>0</v>
      </c>
      <c r="AK123" s="148">
        <f t="shared" si="32"/>
        <v>0</v>
      </c>
      <c r="AL123" s="149">
        <f t="shared" si="33"/>
        <v>0</v>
      </c>
      <c r="AO123" s="240">
        <f t="shared" si="34"/>
        <v>0</v>
      </c>
      <c r="AP123" s="240">
        <f t="shared" si="35"/>
        <v>0</v>
      </c>
      <c r="AQ123" s="240">
        <f t="shared" si="36"/>
        <v>0</v>
      </c>
      <c r="AR123" s="240">
        <f t="shared" si="37"/>
        <v>1</v>
      </c>
      <c r="AS123" s="240">
        <f t="shared" si="38"/>
        <v>0</v>
      </c>
      <c r="AT123" s="240">
        <f t="shared" si="39"/>
        <v>1</v>
      </c>
    </row>
    <row r="124" spans="1:46" ht="33.75" customHeight="1">
      <c r="A124" s="260" t="s">
        <v>36</v>
      </c>
      <c r="B124" s="260"/>
      <c r="C124" s="21"/>
      <c r="D124" s="29"/>
      <c r="E124" s="29"/>
      <c r="F124" s="29"/>
      <c r="G124" s="29"/>
      <c r="H124" s="29"/>
      <c r="I124" s="29"/>
      <c r="J124" s="29"/>
      <c r="K124" s="29"/>
      <c r="L124" s="130">
        <f t="shared" si="29"/>
        <v>0</v>
      </c>
      <c r="M124" s="21"/>
      <c r="P124" s="146">
        <f>IF($C124='1. VSEBINA_SADRŽAJ'!$H$28,D124,D124/'1. VSEBINA_SADRŽAJ'!$B$49)</f>
        <v>0</v>
      </c>
      <c r="Q124" s="146">
        <f>IF($C124='1. VSEBINA_SADRŽAJ'!$H$28,E124,E124/'1. VSEBINA_SADRŽAJ'!$B$49)</f>
        <v>0</v>
      </c>
      <c r="R124" s="146">
        <f>IF($C124='1. VSEBINA_SADRŽAJ'!$H$28,F124,F124/'1. VSEBINA_SADRŽAJ'!$B$49)</f>
        <v>0</v>
      </c>
      <c r="S124" s="146">
        <f>IF($C124='1. VSEBINA_SADRŽAJ'!$H$28,G124,G124/'1. VSEBINA_SADRŽAJ'!$B$49)</f>
        <v>0</v>
      </c>
      <c r="T124" s="146">
        <f>IF($C124='1. VSEBINA_SADRŽAJ'!$H$28,H124,H124/'1. VSEBINA_SADRŽAJ'!$B$49)</f>
        <v>0</v>
      </c>
      <c r="U124" s="146">
        <f>IF($C124='1. VSEBINA_SADRŽAJ'!$H$28,I124,I124/'1. VSEBINA_SADRŽAJ'!$B$49)</f>
        <v>0</v>
      </c>
      <c r="V124" s="146">
        <f>IF($C124='1. VSEBINA_SADRŽAJ'!$H$28,J124,J124/'1. VSEBINA_SADRŽAJ'!$B$49)</f>
        <v>0</v>
      </c>
      <c r="W124" s="146">
        <f>IF($C124='1. VSEBINA_SADRŽAJ'!$H$28,K124,K124/'1. VSEBINA_SADRŽAJ'!$B$49)</f>
        <v>0</v>
      </c>
      <c r="X124" s="239" t="str">
        <f t="shared" si="30"/>
        <v>.</v>
      </c>
      <c r="Y124" s="4"/>
      <c r="AA124" s="4" t="str">
        <f t="shared" si="31"/>
        <v>P10 -</v>
      </c>
      <c r="AD124" s="148">
        <f t="shared" si="32"/>
        <v>0</v>
      </c>
      <c r="AE124" s="148">
        <f t="shared" si="32"/>
        <v>0</v>
      </c>
      <c r="AF124" s="148">
        <f t="shared" si="32"/>
        <v>0</v>
      </c>
      <c r="AG124" s="148">
        <f t="shared" si="32"/>
        <v>0</v>
      </c>
      <c r="AH124" s="148">
        <f t="shared" si="32"/>
        <v>0</v>
      </c>
      <c r="AI124" s="148">
        <f t="shared" si="32"/>
        <v>0</v>
      </c>
      <c r="AJ124" s="148">
        <f t="shared" si="32"/>
        <v>0</v>
      </c>
      <c r="AK124" s="148">
        <f t="shared" si="32"/>
        <v>0</v>
      </c>
      <c r="AL124" s="149">
        <f t="shared" si="33"/>
        <v>0</v>
      </c>
      <c r="AO124" s="240">
        <f t="shared" si="34"/>
        <v>0</v>
      </c>
      <c r="AP124" s="240">
        <f t="shared" si="35"/>
        <v>0</v>
      </c>
      <c r="AQ124" s="240">
        <f t="shared" si="36"/>
        <v>0</v>
      </c>
      <c r="AR124" s="240">
        <f t="shared" si="37"/>
        <v>1</v>
      </c>
      <c r="AS124" s="240">
        <f t="shared" si="38"/>
        <v>0</v>
      </c>
      <c r="AT124" s="240">
        <f t="shared" si="39"/>
        <v>1</v>
      </c>
    </row>
    <row r="125" spans="1:46" ht="36" customHeight="1">
      <c r="A125" s="260" t="s">
        <v>37</v>
      </c>
      <c r="B125" s="260"/>
      <c r="C125" s="21"/>
      <c r="D125" s="29"/>
      <c r="E125" s="29"/>
      <c r="F125" s="29"/>
      <c r="G125" s="29"/>
      <c r="H125" s="29"/>
      <c r="I125" s="29"/>
      <c r="J125" s="29"/>
      <c r="K125" s="29"/>
      <c r="L125" s="130">
        <f t="shared" si="29"/>
        <v>0</v>
      </c>
      <c r="M125" s="21"/>
      <c r="P125" s="146">
        <f>IF($C125='1. VSEBINA_SADRŽAJ'!$H$28,D125,D125/'1. VSEBINA_SADRŽAJ'!$B$49)</f>
        <v>0</v>
      </c>
      <c r="Q125" s="146">
        <f>IF($C125='1. VSEBINA_SADRŽAJ'!$H$28,E125,E125/'1. VSEBINA_SADRŽAJ'!$B$49)</f>
        <v>0</v>
      </c>
      <c r="R125" s="146">
        <f>IF($C125='1. VSEBINA_SADRŽAJ'!$H$28,F125,F125/'1. VSEBINA_SADRŽAJ'!$B$49)</f>
        <v>0</v>
      </c>
      <c r="S125" s="146">
        <f>IF($C125='1. VSEBINA_SADRŽAJ'!$H$28,G125,G125/'1. VSEBINA_SADRŽAJ'!$B$49)</f>
        <v>0</v>
      </c>
      <c r="T125" s="146">
        <f>IF($C125='1. VSEBINA_SADRŽAJ'!$H$28,H125,H125/'1. VSEBINA_SADRŽAJ'!$B$49)</f>
        <v>0</v>
      </c>
      <c r="U125" s="146">
        <f>IF($C125='1. VSEBINA_SADRŽAJ'!$H$28,I125,I125/'1. VSEBINA_SADRŽAJ'!$B$49)</f>
        <v>0</v>
      </c>
      <c r="V125" s="146">
        <f>IF($C125='1. VSEBINA_SADRŽAJ'!$H$28,J125,J125/'1. VSEBINA_SADRŽAJ'!$B$49)</f>
        <v>0</v>
      </c>
      <c r="W125" s="146">
        <f>IF($C125='1. VSEBINA_SADRŽAJ'!$H$28,K125,K125/'1. VSEBINA_SADRŽAJ'!$B$49)</f>
        <v>0</v>
      </c>
      <c r="X125" s="239" t="str">
        <f t="shared" si="30"/>
        <v>.</v>
      </c>
      <c r="Y125" s="4"/>
      <c r="AA125" s="4" t="str">
        <f t="shared" si="31"/>
        <v>P11 - </v>
      </c>
      <c r="AD125" s="148">
        <f t="shared" si="32"/>
        <v>0</v>
      </c>
      <c r="AE125" s="148">
        <f t="shared" si="32"/>
        <v>0</v>
      </c>
      <c r="AF125" s="148">
        <f t="shared" si="32"/>
        <v>0</v>
      </c>
      <c r="AG125" s="148">
        <f t="shared" si="32"/>
        <v>0</v>
      </c>
      <c r="AH125" s="148">
        <f t="shared" si="32"/>
        <v>0</v>
      </c>
      <c r="AI125" s="148">
        <f t="shared" si="32"/>
        <v>0</v>
      </c>
      <c r="AJ125" s="148">
        <f t="shared" si="32"/>
        <v>0</v>
      </c>
      <c r="AK125" s="148">
        <f t="shared" si="32"/>
        <v>0</v>
      </c>
      <c r="AL125" s="149">
        <f t="shared" si="33"/>
        <v>0</v>
      </c>
      <c r="AO125" s="240">
        <f t="shared" si="34"/>
        <v>0</v>
      </c>
      <c r="AP125" s="240">
        <f t="shared" si="35"/>
        <v>0</v>
      </c>
      <c r="AQ125" s="240">
        <f t="shared" si="36"/>
        <v>0</v>
      </c>
      <c r="AR125" s="240">
        <f t="shared" si="37"/>
        <v>1</v>
      </c>
      <c r="AS125" s="240">
        <f t="shared" si="38"/>
        <v>0</v>
      </c>
      <c r="AT125" s="240">
        <f t="shared" si="39"/>
        <v>1</v>
      </c>
    </row>
    <row r="126" spans="1:46" ht="35.25" customHeight="1">
      <c r="A126" s="260" t="s">
        <v>38</v>
      </c>
      <c r="B126" s="260"/>
      <c r="C126" s="21"/>
      <c r="D126" s="29"/>
      <c r="E126" s="29"/>
      <c r="F126" s="29"/>
      <c r="G126" s="29"/>
      <c r="H126" s="29"/>
      <c r="I126" s="29"/>
      <c r="J126" s="29"/>
      <c r="K126" s="29"/>
      <c r="L126" s="130">
        <f t="shared" si="29"/>
        <v>0</v>
      </c>
      <c r="M126" s="21"/>
      <c r="P126" s="146">
        <f>IF($C126='1. VSEBINA_SADRŽAJ'!$H$28,D126,D126/'1. VSEBINA_SADRŽAJ'!$B$49)</f>
        <v>0</v>
      </c>
      <c r="Q126" s="146">
        <f>IF($C126='1. VSEBINA_SADRŽAJ'!$H$28,E126,E126/'1. VSEBINA_SADRŽAJ'!$B$49)</f>
        <v>0</v>
      </c>
      <c r="R126" s="146">
        <f>IF($C126='1. VSEBINA_SADRŽAJ'!$H$28,F126,F126/'1. VSEBINA_SADRŽAJ'!$B$49)</f>
        <v>0</v>
      </c>
      <c r="S126" s="146">
        <f>IF($C126='1. VSEBINA_SADRŽAJ'!$H$28,G126,G126/'1. VSEBINA_SADRŽAJ'!$B$49)</f>
        <v>0</v>
      </c>
      <c r="T126" s="146">
        <f>IF($C126='1. VSEBINA_SADRŽAJ'!$H$28,H126,H126/'1. VSEBINA_SADRŽAJ'!$B$49)</f>
        <v>0</v>
      </c>
      <c r="U126" s="146">
        <f>IF($C126='1. VSEBINA_SADRŽAJ'!$H$28,I126,I126/'1. VSEBINA_SADRŽAJ'!$B$49)</f>
        <v>0</v>
      </c>
      <c r="V126" s="146">
        <f>IF($C126='1. VSEBINA_SADRŽAJ'!$H$28,J126,J126/'1. VSEBINA_SADRŽAJ'!$B$49)</f>
        <v>0</v>
      </c>
      <c r="W126" s="146">
        <f>IF($C126='1. VSEBINA_SADRŽAJ'!$H$28,K126,K126/'1. VSEBINA_SADRŽAJ'!$B$49)</f>
        <v>0</v>
      </c>
      <c r="X126" s="239" t="str">
        <f t="shared" si="30"/>
        <v>.</v>
      </c>
      <c r="Y126" s="4"/>
      <c r="AA126" s="4" t="str">
        <f aca="true" t="shared" si="40" ref="AA126:AA134">+A97</f>
        <v>P12 - </v>
      </c>
      <c r="AD126" s="148">
        <f>SUMIF($B$115:$B$154,$AA126,P$115:P$154)</f>
        <v>0</v>
      </c>
      <c r="AE126" s="148">
        <f t="shared" si="32"/>
        <v>0</v>
      </c>
      <c r="AF126" s="148">
        <f t="shared" si="32"/>
        <v>0</v>
      </c>
      <c r="AG126" s="148">
        <f t="shared" si="32"/>
        <v>0</v>
      </c>
      <c r="AH126" s="148">
        <f t="shared" si="32"/>
        <v>0</v>
      </c>
      <c r="AI126" s="148">
        <f t="shared" si="32"/>
        <v>0</v>
      </c>
      <c r="AJ126" s="148">
        <f t="shared" si="32"/>
        <v>0</v>
      </c>
      <c r="AK126" s="148">
        <f t="shared" si="32"/>
        <v>0</v>
      </c>
      <c r="AL126" s="149">
        <f t="shared" si="33"/>
        <v>0</v>
      </c>
      <c r="AO126" s="240">
        <f t="shared" si="34"/>
        <v>0</v>
      </c>
      <c r="AP126" s="240">
        <f t="shared" si="35"/>
        <v>0</v>
      </c>
      <c r="AQ126" s="240">
        <f t="shared" si="36"/>
        <v>0</v>
      </c>
      <c r="AR126" s="240">
        <f t="shared" si="37"/>
        <v>1</v>
      </c>
      <c r="AS126" s="240">
        <f t="shared" si="38"/>
        <v>0</v>
      </c>
      <c r="AT126" s="240">
        <f t="shared" si="39"/>
        <v>1</v>
      </c>
    </row>
    <row r="127" spans="1:46" ht="38.25" customHeight="1">
      <c r="A127" s="260" t="s">
        <v>39</v>
      </c>
      <c r="B127" s="260"/>
      <c r="C127" s="21"/>
      <c r="D127" s="29"/>
      <c r="E127" s="29"/>
      <c r="F127" s="29"/>
      <c r="G127" s="29"/>
      <c r="H127" s="29"/>
      <c r="I127" s="29"/>
      <c r="J127" s="29"/>
      <c r="K127" s="29"/>
      <c r="L127" s="130">
        <f t="shared" si="29"/>
        <v>0</v>
      </c>
      <c r="M127" s="21"/>
      <c r="P127" s="146">
        <f>IF($C127='1. VSEBINA_SADRŽAJ'!$H$28,D127,D127/'1. VSEBINA_SADRŽAJ'!$B$49)</f>
        <v>0</v>
      </c>
      <c r="Q127" s="146">
        <f>IF($C127='1. VSEBINA_SADRŽAJ'!$H$28,E127,E127/'1. VSEBINA_SADRŽAJ'!$B$49)</f>
        <v>0</v>
      </c>
      <c r="R127" s="146">
        <f>IF($C127='1. VSEBINA_SADRŽAJ'!$H$28,F127,F127/'1. VSEBINA_SADRŽAJ'!$B$49)</f>
        <v>0</v>
      </c>
      <c r="S127" s="146">
        <f>IF($C127='1. VSEBINA_SADRŽAJ'!$H$28,G127,G127/'1. VSEBINA_SADRŽAJ'!$B$49)</f>
        <v>0</v>
      </c>
      <c r="T127" s="146">
        <f>IF($C127='1. VSEBINA_SADRŽAJ'!$H$28,H127,H127/'1. VSEBINA_SADRŽAJ'!$B$49)</f>
        <v>0</v>
      </c>
      <c r="U127" s="146">
        <f>IF($C127='1. VSEBINA_SADRŽAJ'!$H$28,I127,I127/'1. VSEBINA_SADRŽAJ'!$B$49)</f>
        <v>0</v>
      </c>
      <c r="V127" s="146">
        <f>IF($C127='1. VSEBINA_SADRŽAJ'!$H$28,J127,J127/'1. VSEBINA_SADRŽAJ'!$B$49)</f>
        <v>0</v>
      </c>
      <c r="W127" s="146">
        <f>IF($C127='1. VSEBINA_SADRŽAJ'!$H$28,K127,K127/'1. VSEBINA_SADRŽAJ'!$B$49)</f>
        <v>0</v>
      </c>
      <c r="X127" s="239" t="str">
        <f t="shared" si="30"/>
        <v>.</v>
      </c>
      <c r="Y127" s="4"/>
      <c r="AA127" s="4" t="str">
        <f t="shared" si="40"/>
        <v>P13 - </v>
      </c>
      <c r="AD127" s="148">
        <f aca="true" t="shared" si="41" ref="AD127:AD134">SUMIF($B$115:$B$154,$AA127,P$115:P$154)</f>
        <v>0</v>
      </c>
      <c r="AE127" s="148">
        <f aca="true" t="shared" si="42" ref="AE127:AE134">SUMIF($B$115:$B$154,$AA127,Q$115:Q$154)</f>
        <v>0</v>
      </c>
      <c r="AF127" s="148">
        <f aca="true" t="shared" si="43" ref="AF127:AF134">SUMIF($B$115:$B$154,$AA127,R$115:R$154)</f>
        <v>0</v>
      </c>
      <c r="AG127" s="148">
        <f aca="true" t="shared" si="44" ref="AG127:AG134">SUMIF($B$115:$B$154,$AA127,S$115:S$154)</f>
        <v>0</v>
      </c>
      <c r="AH127" s="148">
        <f aca="true" t="shared" si="45" ref="AH127:AH134">SUMIF($B$115:$B$154,$AA127,T$115:T$154)</f>
        <v>0</v>
      </c>
      <c r="AI127" s="148">
        <f aca="true" t="shared" si="46" ref="AI127:AI134">SUMIF($B$115:$B$154,$AA127,U$115:U$154)</f>
        <v>0</v>
      </c>
      <c r="AJ127" s="148">
        <f aca="true" t="shared" si="47" ref="AJ127:AJ134">SUMIF($B$115:$B$154,$AA127,V$115:V$154)</f>
        <v>0</v>
      </c>
      <c r="AK127" s="148">
        <f aca="true" t="shared" si="48" ref="AK127:AK134">SUMIF($B$115:$B$154,$AA127,W$115:W$154)</f>
        <v>0</v>
      </c>
      <c r="AL127" s="149">
        <f aca="true" t="shared" si="49" ref="AL127:AL134">SUM(AD127:AK127)</f>
        <v>0</v>
      </c>
      <c r="AO127" s="240">
        <f t="shared" si="34"/>
        <v>0</v>
      </c>
      <c r="AP127" s="240">
        <f t="shared" si="35"/>
        <v>0</v>
      </c>
      <c r="AQ127" s="240">
        <f t="shared" si="36"/>
        <v>0</v>
      </c>
      <c r="AR127" s="240">
        <f t="shared" si="37"/>
        <v>1</v>
      </c>
      <c r="AS127" s="240">
        <f t="shared" si="38"/>
        <v>0</v>
      </c>
      <c r="AT127" s="240">
        <f t="shared" si="39"/>
        <v>1</v>
      </c>
    </row>
    <row r="128" spans="1:46" ht="36" customHeight="1">
      <c r="A128" s="260" t="s">
        <v>40</v>
      </c>
      <c r="B128" s="260"/>
      <c r="C128" s="21"/>
      <c r="D128" s="29"/>
      <c r="E128" s="29"/>
      <c r="F128" s="29"/>
      <c r="G128" s="29"/>
      <c r="H128" s="29"/>
      <c r="I128" s="29"/>
      <c r="J128" s="29"/>
      <c r="K128" s="29"/>
      <c r="L128" s="130">
        <f t="shared" si="29"/>
        <v>0</v>
      </c>
      <c r="M128" s="21"/>
      <c r="P128" s="146">
        <f>IF($C128='1. VSEBINA_SADRŽAJ'!$H$28,D128,D128/'1. VSEBINA_SADRŽAJ'!$B$49)</f>
        <v>0</v>
      </c>
      <c r="Q128" s="146">
        <f>IF($C128='1. VSEBINA_SADRŽAJ'!$H$28,E128,E128/'1. VSEBINA_SADRŽAJ'!$B$49)</f>
        <v>0</v>
      </c>
      <c r="R128" s="146">
        <f>IF($C128='1. VSEBINA_SADRŽAJ'!$H$28,F128,F128/'1. VSEBINA_SADRŽAJ'!$B$49)</f>
        <v>0</v>
      </c>
      <c r="S128" s="146">
        <f>IF($C128='1. VSEBINA_SADRŽAJ'!$H$28,G128,G128/'1. VSEBINA_SADRŽAJ'!$B$49)</f>
        <v>0</v>
      </c>
      <c r="T128" s="146">
        <f>IF($C128='1. VSEBINA_SADRŽAJ'!$H$28,H128,H128/'1. VSEBINA_SADRŽAJ'!$B$49)</f>
        <v>0</v>
      </c>
      <c r="U128" s="146">
        <f>IF($C128='1. VSEBINA_SADRŽAJ'!$H$28,I128,I128/'1. VSEBINA_SADRŽAJ'!$B$49)</f>
        <v>0</v>
      </c>
      <c r="V128" s="146">
        <f>IF($C128='1. VSEBINA_SADRŽAJ'!$H$28,J128,J128/'1. VSEBINA_SADRŽAJ'!$B$49)</f>
        <v>0</v>
      </c>
      <c r="W128" s="146">
        <f>IF($C128='1. VSEBINA_SADRŽAJ'!$H$28,K128,K128/'1. VSEBINA_SADRŽAJ'!$B$49)</f>
        <v>0</v>
      </c>
      <c r="X128" s="239" t="str">
        <f t="shared" si="30"/>
        <v>.</v>
      </c>
      <c r="Y128" s="4"/>
      <c r="AA128" s="4" t="str">
        <f t="shared" si="40"/>
        <v>P14 - </v>
      </c>
      <c r="AD128" s="148">
        <f t="shared" si="41"/>
        <v>0</v>
      </c>
      <c r="AE128" s="148">
        <f t="shared" si="42"/>
        <v>0</v>
      </c>
      <c r="AF128" s="148">
        <f t="shared" si="43"/>
        <v>0</v>
      </c>
      <c r="AG128" s="148">
        <f t="shared" si="44"/>
        <v>0</v>
      </c>
      <c r="AH128" s="148">
        <f t="shared" si="45"/>
        <v>0</v>
      </c>
      <c r="AI128" s="148">
        <f t="shared" si="46"/>
        <v>0</v>
      </c>
      <c r="AJ128" s="148">
        <f t="shared" si="47"/>
        <v>0</v>
      </c>
      <c r="AK128" s="148">
        <f t="shared" si="48"/>
        <v>0</v>
      </c>
      <c r="AL128" s="149">
        <f t="shared" si="49"/>
        <v>0</v>
      </c>
      <c r="AO128" s="240">
        <f t="shared" si="34"/>
        <v>0</v>
      </c>
      <c r="AP128" s="240">
        <f t="shared" si="35"/>
        <v>0</v>
      </c>
      <c r="AQ128" s="240">
        <f t="shared" si="36"/>
        <v>0</v>
      </c>
      <c r="AR128" s="240">
        <f t="shared" si="37"/>
        <v>1</v>
      </c>
      <c r="AS128" s="240">
        <f t="shared" si="38"/>
        <v>0</v>
      </c>
      <c r="AT128" s="240">
        <f t="shared" si="39"/>
        <v>1</v>
      </c>
    </row>
    <row r="129" spans="1:46" ht="39" customHeight="1">
      <c r="A129" s="260" t="s">
        <v>41</v>
      </c>
      <c r="B129" s="260"/>
      <c r="C129" s="21"/>
      <c r="D129" s="29"/>
      <c r="E129" s="29"/>
      <c r="F129" s="29"/>
      <c r="G129" s="29"/>
      <c r="H129" s="29"/>
      <c r="I129" s="29"/>
      <c r="J129" s="29"/>
      <c r="K129" s="29"/>
      <c r="L129" s="130">
        <f t="shared" si="29"/>
        <v>0</v>
      </c>
      <c r="M129" s="21"/>
      <c r="P129" s="146">
        <f>IF($C129='1. VSEBINA_SADRŽAJ'!$H$28,D129,D129/'1. VSEBINA_SADRŽAJ'!$B$49)</f>
        <v>0</v>
      </c>
      <c r="Q129" s="146">
        <f>IF($C129='1. VSEBINA_SADRŽAJ'!$H$28,E129,E129/'1. VSEBINA_SADRŽAJ'!$B$49)</f>
        <v>0</v>
      </c>
      <c r="R129" s="146">
        <f>IF($C129='1. VSEBINA_SADRŽAJ'!$H$28,F129,F129/'1. VSEBINA_SADRŽAJ'!$B$49)</f>
        <v>0</v>
      </c>
      <c r="S129" s="146">
        <f>IF($C129='1. VSEBINA_SADRŽAJ'!$H$28,G129,G129/'1. VSEBINA_SADRŽAJ'!$B$49)</f>
        <v>0</v>
      </c>
      <c r="T129" s="146">
        <f>IF($C129='1. VSEBINA_SADRŽAJ'!$H$28,H129,H129/'1. VSEBINA_SADRŽAJ'!$B$49)</f>
        <v>0</v>
      </c>
      <c r="U129" s="146">
        <f>IF($C129='1. VSEBINA_SADRŽAJ'!$H$28,I129,I129/'1. VSEBINA_SADRŽAJ'!$B$49)</f>
        <v>0</v>
      </c>
      <c r="V129" s="146">
        <f>IF($C129='1. VSEBINA_SADRŽAJ'!$H$28,J129,J129/'1. VSEBINA_SADRŽAJ'!$B$49)</f>
        <v>0</v>
      </c>
      <c r="W129" s="146">
        <f>IF($C129='1. VSEBINA_SADRŽAJ'!$H$28,K129,K129/'1. VSEBINA_SADRŽAJ'!$B$49)</f>
        <v>0</v>
      </c>
      <c r="X129" s="239" t="str">
        <f t="shared" si="30"/>
        <v>.</v>
      </c>
      <c r="Y129" s="4"/>
      <c r="AA129" s="4" t="str">
        <f t="shared" si="40"/>
        <v>P15 - </v>
      </c>
      <c r="AD129" s="148">
        <f t="shared" si="41"/>
        <v>0</v>
      </c>
      <c r="AE129" s="148">
        <f t="shared" si="42"/>
        <v>0</v>
      </c>
      <c r="AF129" s="148">
        <f t="shared" si="43"/>
        <v>0</v>
      </c>
      <c r="AG129" s="148">
        <f t="shared" si="44"/>
        <v>0</v>
      </c>
      <c r="AH129" s="148">
        <f t="shared" si="45"/>
        <v>0</v>
      </c>
      <c r="AI129" s="148">
        <f t="shared" si="46"/>
        <v>0</v>
      </c>
      <c r="AJ129" s="148">
        <f t="shared" si="47"/>
        <v>0</v>
      </c>
      <c r="AK129" s="148">
        <f t="shared" si="48"/>
        <v>0</v>
      </c>
      <c r="AL129" s="149">
        <f t="shared" si="49"/>
        <v>0</v>
      </c>
      <c r="AO129" s="240">
        <f t="shared" si="34"/>
        <v>0</v>
      </c>
      <c r="AP129" s="240">
        <f t="shared" si="35"/>
        <v>0</v>
      </c>
      <c r="AQ129" s="240">
        <f t="shared" si="36"/>
        <v>0</v>
      </c>
      <c r="AR129" s="240">
        <f t="shared" si="37"/>
        <v>1</v>
      </c>
      <c r="AS129" s="240">
        <f t="shared" si="38"/>
        <v>0</v>
      </c>
      <c r="AT129" s="240">
        <f t="shared" si="39"/>
        <v>1</v>
      </c>
    </row>
    <row r="130" spans="1:46" ht="36.75" customHeight="1">
      <c r="A130" s="260" t="s">
        <v>42</v>
      </c>
      <c r="B130" s="260"/>
      <c r="C130" s="21"/>
      <c r="D130" s="29"/>
      <c r="E130" s="29"/>
      <c r="F130" s="29"/>
      <c r="G130" s="29"/>
      <c r="H130" s="29"/>
      <c r="I130" s="29"/>
      <c r="J130" s="29"/>
      <c r="K130" s="29"/>
      <c r="L130" s="130">
        <f t="shared" si="29"/>
        <v>0</v>
      </c>
      <c r="M130" s="21"/>
      <c r="P130" s="146">
        <f>IF($C130='1. VSEBINA_SADRŽAJ'!$H$28,D130,D130/'1. VSEBINA_SADRŽAJ'!$B$49)</f>
        <v>0</v>
      </c>
      <c r="Q130" s="146">
        <f>IF($C130='1. VSEBINA_SADRŽAJ'!$H$28,E130,E130/'1. VSEBINA_SADRŽAJ'!$B$49)</f>
        <v>0</v>
      </c>
      <c r="R130" s="146">
        <f>IF($C130='1. VSEBINA_SADRŽAJ'!$H$28,F130,F130/'1. VSEBINA_SADRŽAJ'!$B$49)</f>
        <v>0</v>
      </c>
      <c r="S130" s="146">
        <f>IF($C130='1. VSEBINA_SADRŽAJ'!$H$28,G130,G130/'1. VSEBINA_SADRŽAJ'!$B$49)</f>
        <v>0</v>
      </c>
      <c r="T130" s="146">
        <f>IF($C130='1. VSEBINA_SADRŽAJ'!$H$28,H130,H130/'1. VSEBINA_SADRŽAJ'!$B$49)</f>
        <v>0</v>
      </c>
      <c r="U130" s="146">
        <f>IF($C130='1. VSEBINA_SADRŽAJ'!$H$28,I130,I130/'1. VSEBINA_SADRŽAJ'!$B$49)</f>
        <v>0</v>
      </c>
      <c r="V130" s="146">
        <f>IF($C130='1. VSEBINA_SADRŽAJ'!$H$28,J130,J130/'1. VSEBINA_SADRŽAJ'!$B$49)</f>
        <v>0</v>
      </c>
      <c r="W130" s="146">
        <f>IF($C130='1. VSEBINA_SADRŽAJ'!$H$28,K130,K130/'1. VSEBINA_SADRŽAJ'!$B$49)</f>
        <v>0</v>
      </c>
      <c r="X130" s="239" t="str">
        <f t="shared" si="30"/>
        <v>.</v>
      </c>
      <c r="Y130" s="4"/>
      <c r="AA130" s="4" t="str">
        <f t="shared" si="40"/>
        <v>P16 - </v>
      </c>
      <c r="AD130" s="148">
        <f t="shared" si="41"/>
        <v>0</v>
      </c>
      <c r="AE130" s="148">
        <f t="shared" si="42"/>
        <v>0</v>
      </c>
      <c r="AF130" s="148">
        <f t="shared" si="43"/>
        <v>0</v>
      </c>
      <c r="AG130" s="148">
        <f t="shared" si="44"/>
        <v>0</v>
      </c>
      <c r="AH130" s="148">
        <f t="shared" si="45"/>
        <v>0</v>
      </c>
      <c r="AI130" s="148">
        <f t="shared" si="46"/>
        <v>0</v>
      </c>
      <c r="AJ130" s="148">
        <f t="shared" si="47"/>
        <v>0</v>
      </c>
      <c r="AK130" s="148">
        <f t="shared" si="48"/>
        <v>0</v>
      </c>
      <c r="AL130" s="149">
        <f t="shared" si="49"/>
        <v>0</v>
      </c>
      <c r="AO130" s="240">
        <f t="shared" si="34"/>
        <v>0</v>
      </c>
      <c r="AP130" s="240">
        <f t="shared" si="35"/>
        <v>0</v>
      </c>
      <c r="AQ130" s="240">
        <f t="shared" si="36"/>
        <v>0</v>
      </c>
      <c r="AR130" s="240">
        <f t="shared" si="37"/>
        <v>1</v>
      </c>
      <c r="AS130" s="240">
        <f t="shared" si="38"/>
        <v>0</v>
      </c>
      <c r="AT130" s="240">
        <f t="shared" si="39"/>
        <v>1</v>
      </c>
    </row>
    <row r="131" spans="1:46" ht="34.5" customHeight="1">
      <c r="A131" s="260" t="s">
        <v>43</v>
      </c>
      <c r="B131" s="260"/>
      <c r="C131" s="21"/>
      <c r="D131" s="29"/>
      <c r="E131" s="29"/>
      <c r="F131" s="29"/>
      <c r="G131" s="29"/>
      <c r="H131" s="29"/>
      <c r="I131" s="29"/>
      <c r="J131" s="29"/>
      <c r="K131" s="29"/>
      <c r="L131" s="130">
        <f t="shared" si="29"/>
        <v>0</v>
      </c>
      <c r="M131" s="21"/>
      <c r="P131" s="146">
        <f>IF($C131='1. VSEBINA_SADRŽAJ'!$H$28,D131,D131/'1. VSEBINA_SADRŽAJ'!$B$49)</f>
        <v>0</v>
      </c>
      <c r="Q131" s="146">
        <f>IF($C131='1. VSEBINA_SADRŽAJ'!$H$28,E131,E131/'1. VSEBINA_SADRŽAJ'!$B$49)</f>
        <v>0</v>
      </c>
      <c r="R131" s="146">
        <f>IF($C131='1. VSEBINA_SADRŽAJ'!$H$28,F131,F131/'1. VSEBINA_SADRŽAJ'!$B$49)</f>
        <v>0</v>
      </c>
      <c r="S131" s="146">
        <f>IF($C131='1. VSEBINA_SADRŽAJ'!$H$28,G131,G131/'1. VSEBINA_SADRŽAJ'!$B$49)</f>
        <v>0</v>
      </c>
      <c r="T131" s="146">
        <f>IF($C131='1. VSEBINA_SADRŽAJ'!$H$28,H131,H131/'1. VSEBINA_SADRŽAJ'!$B$49)</f>
        <v>0</v>
      </c>
      <c r="U131" s="146">
        <f>IF($C131='1. VSEBINA_SADRŽAJ'!$H$28,I131,I131/'1. VSEBINA_SADRŽAJ'!$B$49)</f>
        <v>0</v>
      </c>
      <c r="V131" s="146">
        <f>IF($C131='1. VSEBINA_SADRŽAJ'!$H$28,J131,J131/'1. VSEBINA_SADRŽAJ'!$B$49)</f>
        <v>0</v>
      </c>
      <c r="W131" s="146">
        <f>IF($C131='1. VSEBINA_SADRŽAJ'!$H$28,K131,K131/'1. VSEBINA_SADRŽAJ'!$B$49)</f>
        <v>0</v>
      </c>
      <c r="X131" s="239" t="str">
        <f t="shared" si="30"/>
        <v>.</v>
      </c>
      <c r="Y131" s="4"/>
      <c r="AA131" s="4" t="str">
        <f t="shared" si="40"/>
        <v>P17 - </v>
      </c>
      <c r="AD131" s="148">
        <f t="shared" si="41"/>
        <v>0</v>
      </c>
      <c r="AE131" s="148">
        <f t="shared" si="42"/>
        <v>0</v>
      </c>
      <c r="AF131" s="148">
        <f t="shared" si="43"/>
        <v>0</v>
      </c>
      <c r="AG131" s="148">
        <f t="shared" si="44"/>
        <v>0</v>
      </c>
      <c r="AH131" s="148">
        <f t="shared" si="45"/>
        <v>0</v>
      </c>
      <c r="AI131" s="148">
        <f t="shared" si="46"/>
        <v>0</v>
      </c>
      <c r="AJ131" s="148">
        <f t="shared" si="47"/>
        <v>0</v>
      </c>
      <c r="AK131" s="148">
        <f t="shared" si="48"/>
        <v>0</v>
      </c>
      <c r="AL131" s="149">
        <f t="shared" si="49"/>
        <v>0</v>
      </c>
      <c r="AO131" s="240">
        <f t="shared" si="34"/>
        <v>0</v>
      </c>
      <c r="AP131" s="240">
        <f t="shared" si="35"/>
        <v>0</v>
      </c>
      <c r="AQ131" s="240">
        <f t="shared" si="36"/>
        <v>0</v>
      </c>
      <c r="AR131" s="240">
        <f t="shared" si="37"/>
        <v>1</v>
      </c>
      <c r="AS131" s="240">
        <f t="shared" si="38"/>
        <v>0</v>
      </c>
      <c r="AT131" s="240">
        <f t="shared" si="39"/>
        <v>1</v>
      </c>
    </row>
    <row r="132" spans="1:46" ht="38.25" customHeight="1">
      <c r="A132" s="260" t="s">
        <v>44</v>
      </c>
      <c r="B132" s="260"/>
      <c r="C132" s="21"/>
      <c r="D132" s="29"/>
      <c r="E132" s="29"/>
      <c r="F132" s="29"/>
      <c r="G132" s="29"/>
      <c r="H132" s="29"/>
      <c r="I132" s="29"/>
      <c r="J132" s="29"/>
      <c r="K132" s="29"/>
      <c r="L132" s="130">
        <f t="shared" si="29"/>
        <v>0</v>
      </c>
      <c r="M132" s="21"/>
      <c r="P132" s="146">
        <f>IF($C132='1. VSEBINA_SADRŽAJ'!$H$28,D132,D132/'1. VSEBINA_SADRŽAJ'!$B$49)</f>
        <v>0</v>
      </c>
      <c r="Q132" s="146">
        <f>IF($C132='1. VSEBINA_SADRŽAJ'!$H$28,E132,E132/'1. VSEBINA_SADRŽAJ'!$B$49)</f>
        <v>0</v>
      </c>
      <c r="R132" s="146">
        <f>IF($C132='1. VSEBINA_SADRŽAJ'!$H$28,F132,F132/'1. VSEBINA_SADRŽAJ'!$B$49)</f>
        <v>0</v>
      </c>
      <c r="S132" s="146">
        <f>IF($C132='1. VSEBINA_SADRŽAJ'!$H$28,G132,G132/'1. VSEBINA_SADRŽAJ'!$B$49)</f>
        <v>0</v>
      </c>
      <c r="T132" s="146">
        <f>IF($C132='1. VSEBINA_SADRŽAJ'!$H$28,H132,H132/'1. VSEBINA_SADRŽAJ'!$B$49)</f>
        <v>0</v>
      </c>
      <c r="U132" s="146">
        <f>IF($C132='1. VSEBINA_SADRŽAJ'!$H$28,I132,I132/'1. VSEBINA_SADRŽAJ'!$B$49)</f>
        <v>0</v>
      </c>
      <c r="V132" s="146">
        <f>IF($C132='1. VSEBINA_SADRŽAJ'!$H$28,J132,J132/'1. VSEBINA_SADRŽAJ'!$B$49)</f>
        <v>0</v>
      </c>
      <c r="W132" s="146">
        <f>IF($C132='1. VSEBINA_SADRŽAJ'!$H$28,K132,K132/'1. VSEBINA_SADRŽAJ'!$B$49)</f>
        <v>0</v>
      </c>
      <c r="X132" s="239" t="str">
        <f t="shared" si="30"/>
        <v>.</v>
      </c>
      <c r="Y132" s="4"/>
      <c r="AA132" s="4" t="str">
        <f t="shared" si="40"/>
        <v>P18 - </v>
      </c>
      <c r="AD132" s="148">
        <f t="shared" si="41"/>
        <v>0</v>
      </c>
      <c r="AE132" s="148">
        <f t="shared" si="42"/>
        <v>0</v>
      </c>
      <c r="AF132" s="148">
        <f t="shared" si="43"/>
        <v>0</v>
      </c>
      <c r="AG132" s="148">
        <f t="shared" si="44"/>
        <v>0</v>
      </c>
      <c r="AH132" s="148">
        <f t="shared" si="45"/>
        <v>0</v>
      </c>
      <c r="AI132" s="148">
        <f t="shared" si="46"/>
        <v>0</v>
      </c>
      <c r="AJ132" s="148">
        <f t="shared" si="47"/>
        <v>0</v>
      </c>
      <c r="AK132" s="148">
        <f t="shared" si="48"/>
        <v>0</v>
      </c>
      <c r="AL132" s="149">
        <f t="shared" si="49"/>
        <v>0</v>
      </c>
      <c r="AO132" s="240">
        <f t="shared" si="34"/>
        <v>0</v>
      </c>
      <c r="AP132" s="240">
        <f t="shared" si="35"/>
        <v>0</v>
      </c>
      <c r="AQ132" s="240">
        <f t="shared" si="36"/>
        <v>0</v>
      </c>
      <c r="AR132" s="240">
        <f t="shared" si="37"/>
        <v>1</v>
      </c>
      <c r="AS132" s="240">
        <f t="shared" si="38"/>
        <v>0</v>
      </c>
      <c r="AT132" s="240">
        <f t="shared" si="39"/>
        <v>1</v>
      </c>
    </row>
    <row r="133" spans="1:46" ht="31.5" customHeight="1">
      <c r="A133" s="260" t="s">
        <v>45</v>
      </c>
      <c r="B133" s="260"/>
      <c r="C133" s="21"/>
      <c r="D133" s="29"/>
      <c r="E133" s="29"/>
      <c r="F133" s="29"/>
      <c r="G133" s="29"/>
      <c r="H133" s="29"/>
      <c r="I133" s="29"/>
      <c r="J133" s="29"/>
      <c r="K133" s="29"/>
      <c r="L133" s="130">
        <f t="shared" si="29"/>
        <v>0</v>
      </c>
      <c r="M133" s="21"/>
      <c r="P133" s="146">
        <f>IF($C133='1. VSEBINA_SADRŽAJ'!$H$28,D133,D133/'1. VSEBINA_SADRŽAJ'!$B$49)</f>
        <v>0</v>
      </c>
      <c r="Q133" s="146">
        <f>IF($C133='1. VSEBINA_SADRŽAJ'!$H$28,E133,E133/'1. VSEBINA_SADRŽAJ'!$B$49)</f>
        <v>0</v>
      </c>
      <c r="R133" s="146">
        <f>IF($C133='1. VSEBINA_SADRŽAJ'!$H$28,F133,F133/'1. VSEBINA_SADRŽAJ'!$B$49)</f>
        <v>0</v>
      </c>
      <c r="S133" s="146">
        <f>IF($C133='1. VSEBINA_SADRŽAJ'!$H$28,G133,G133/'1. VSEBINA_SADRŽAJ'!$B$49)</f>
        <v>0</v>
      </c>
      <c r="T133" s="146">
        <f>IF($C133='1. VSEBINA_SADRŽAJ'!$H$28,H133,H133/'1. VSEBINA_SADRŽAJ'!$B$49)</f>
        <v>0</v>
      </c>
      <c r="U133" s="146">
        <f>IF($C133='1. VSEBINA_SADRŽAJ'!$H$28,I133,I133/'1. VSEBINA_SADRŽAJ'!$B$49)</f>
        <v>0</v>
      </c>
      <c r="V133" s="146">
        <f>IF($C133='1. VSEBINA_SADRŽAJ'!$H$28,J133,J133/'1. VSEBINA_SADRŽAJ'!$B$49)</f>
        <v>0</v>
      </c>
      <c r="W133" s="146">
        <f>IF($C133='1. VSEBINA_SADRŽAJ'!$H$28,K133,K133/'1. VSEBINA_SADRŽAJ'!$B$49)</f>
        <v>0</v>
      </c>
      <c r="X133" s="239" t="str">
        <f t="shared" si="30"/>
        <v>.</v>
      </c>
      <c r="Y133" s="4"/>
      <c r="AA133" s="4" t="str">
        <f>+A104</f>
        <v>P19 - </v>
      </c>
      <c r="AD133" s="148">
        <f t="shared" si="41"/>
        <v>0</v>
      </c>
      <c r="AE133" s="148">
        <f t="shared" si="42"/>
        <v>0</v>
      </c>
      <c r="AF133" s="148">
        <f t="shared" si="43"/>
        <v>0</v>
      </c>
      <c r="AG133" s="148">
        <f t="shared" si="44"/>
        <v>0</v>
      </c>
      <c r="AH133" s="148">
        <f t="shared" si="45"/>
        <v>0</v>
      </c>
      <c r="AI133" s="148">
        <f t="shared" si="46"/>
        <v>0</v>
      </c>
      <c r="AJ133" s="148">
        <f t="shared" si="47"/>
        <v>0</v>
      </c>
      <c r="AK133" s="148">
        <f t="shared" si="48"/>
        <v>0</v>
      </c>
      <c r="AL133" s="149">
        <f t="shared" si="49"/>
        <v>0</v>
      </c>
      <c r="AO133" s="240">
        <f t="shared" si="34"/>
        <v>0</v>
      </c>
      <c r="AP133" s="240">
        <f t="shared" si="35"/>
        <v>0</v>
      </c>
      <c r="AQ133" s="240">
        <f t="shared" si="36"/>
        <v>0</v>
      </c>
      <c r="AR133" s="240">
        <f t="shared" si="37"/>
        <v>1</v>
      </c>
      <c r="AS133" s="240">
        <f t="shared" si="38"/>
        <v>0</v>
      </c>
      <c r="AT133" s="240">
        <f t="shared" si="39"/>
        <v>1</v>
      </c>
    </row>
    <row r="134" spans="1:46" ht="33.75" customHeight="1">
      <c r="A134" s="260" t="s">
        <v>46</v>
      </c>
      <c r="B134" s="260"/>
      <c r="C134" s="21"/>
      <c r="D134" s="29"/>
      <c r="E134" s="29"/>
      <c r="F134" s="29"/>
      <c r="G134" s="29"/>
      <c r="H134" s="29"/>
      <c r="I134" s="29"/>
      <c r="J134" s="29"/>
      <c r="K134" s="29"/>
      <c r="L134" s="130">
        <f t="shared" si="29"/>
        <v>0</v>
      </c>
      <c r="M134" s="21"/>
      <c r="P134" s="146">
        <f>IF($C134='1. VSEBINA_SADRŽAJ'!$H$28,D134,D134/'1. VSEBINA_SADRŽAJ'!$B$49)</f>
        <v>0</v>
      </c>
      <c r="Q134" s="146">
        <f>IF($C134='1. VSEBINA_SADRŽAJ'!$H$28,E134,E134/'1. VSEBINA_SADRŽAJ'!$B$49)</f>
        <v>0</v>
      </c>
      <c r="R134" s="146">
        <f>IF($C134='1. VSEBINA_SADRŽAJ'!$H$28,F134,F134/'1. VSEBINA_SADRŽAJ'!$B$49)</f>
        <v>0</v>
      </c>
      <c r="S134" s="146">
        <f>IF($C134='1. VSEBINA_SADRŽAJ'!$H$28,G134,G134/'1. VSEBINA_SADRŽAJ'!$B$49)</f>
        <v>0</v>
      </c>
      <c r="T134" s="146">
        <f>IF($C134='1. VSEBINA_SADRŽAJ'!$H$28,H134,H134/'1. VSEBINA_SADRŽAJ'!$B$49)</f>
        <v>0</v>
      </c>
      <c r="U134" s="146">
        <f>IF($C134='1. VSEBINA_SADRŽAJ'!$H$28,I134,I134/'1. VSEBINA_SADRŽAJ'!$B$49)</f>
        <v>0</v>
      </c>
      <c r="V134" s="146">
        <f>IF($C134='1. VSEBINA_SADRŽAJ'!$H$28,J134,J134/'1. VSEBINA_SADRŽAJ'!$B$49)</f>
        <v>0</v>
      </c>
      <c r="W134" s="146">
        <f>IF($C134='1. VSEBINA_SADRŽAJ'!$H$28,K134,K134/'1. VSEBINA_SADRŽAJ'!$B$49)</f>
        <v>0</v>
      </c>
      <c r="X134" s="239" t="str">
        <f t="shared" si="30"/>
        <v>.</v>
      </c>
      <c r="Y134" s="4"/>
      <c r="AA134" s="4" t="str">
        <f t="shared" si="40"/>
        <v>P20 - </v>
      </c>
      <c r="AD134" s="148">
        <f t="shared" si="41"/>
        <v>0</v>
      </c>
      <c r="AE134" s="148">
        <f t="shared" si="42"/>
        <v>0</v>
      </c>
      <c r="AF134" s="148">
        <f t="shared" si="43"/>
        <v>0</v>
      </c>
      <c r="AG134" s="148">
        <f t="shared" si="44"/>
        <v>0</v>
      </c>
      <c r="AH134" s="148">
        <f t="shared" si="45"/>
        <v>0</v>
      </c>
      <c r="AI134" s="148">
        <f t="shared" si="46"/>
        <v>0</v>
      </c>
      <c r="AJ134" s="148">
        <f t="shared" si="47"/>
        <v>0</v>
      </c>
      <c r="AK134" s="148">
        <f t="shared" si="48"/>
        <v>0</v>
      </c>
      <c r="AL134" s="149">
        <f t="shared" si="49"/>
        <v>0</v>
      </c>
      <c r="AO134" s="240">
        <f t="shared" si="34"/>
        <v>0</v>
      </c>
      <c r="AP134" s="240">
        <f t="shared" si="35"/>
        <v>0</v>
      </c>
      <c r="AQ134" s="240">
        <f t="shared" si="36"/>
        <v>0</v>
      </c>
      <c r="AR134" s="240">
        <f t="shared" si="37"/>
        <v>1</v>
      </c>
      <c r="AS134" s="240">
        <f t="shared" si="38"/>
        <v>0</v>
      </c>
      <c r="AT134" s="240">
        <f t="shared" si="39"/>
        <v>1</v>
      </c>
    </row>
    <row r="135" spans="1:46" ht="33.75" customHeight="1">
      <c r="A135" s="260" t="s">
        <v>47</v>
      </c>
      <c r="B135" s="260"/>
      <c r="C135" s="21"/>
      <c r="D135" s="29"/>
      <c r="E135" s="29"/>
      <c r="F135" s="29"/>
      <c r="G135" s="29"/>
      <c r="H135" s="29"/>
      <c r="I135" s="29"/>
      <c r="J135" s="29"/>
      <c r="K135" s="29"/>
      <c r="L135" s="130">
        <f t="shared" si="29"/>
        <v>0</v>
      </c>
      <c r="M135" s="21"/>
      <c r="P135" s="146">
        <f>IF($C135='1. VSEBINA_SADRŽAJ'!$H$28,D135,D135/'1. VSEBINA_SADRŽAJ'!$B$49)</f>
        <v>0</v>
      </c>
      <c r="Q135" s="146">
        <f>IF($C135='1. VSEBINA_SADRŽAJ'!$H$28,E135,E135/'1. VSEBINA_SADRŽAJ'!$B$49)</f>
        <v>0</v>
      </c>
      <c r="R135" s="146">
        <f>IF($C135='1. VSEBINA_SADRŽAJ'!$H$28,F135,F135/'1. VSEBINA_SADRŽAJ'!$B$49)</f>
        <v>0</v>
      </c>
      <c r="S135" s="146">
        <f>IF($C135='1. VSEBINA_SADRŽAJ'!$H$28,G135,G135/'1. VSEBINA_SADRŽAJ'!$B$49)</f>
        <v>0</v>
      </c>
      <c r="T135" s="146">
        <f>IF($C135='1. VSEBINA_SADRŽAJ'!$H$28,H135,H135/'1. VSEBINA_SADRŽAJ'!$B$49)</f>
        <v>0</v>
      </c>
      <c r="U135" s="146">
        <f>IF($C135='1. VSEBINA_SADRŽAJ'!$H$28,I135,I135/'1. VSEBINA_SADRŽAJ'!$B$49)</f>
        <v>0</v>
      </c>
      <c r="V135" s="146">
        <f>IF($C135='1. VSEBINA_SADRŽAJ'!$H$28,J135,J135/'1. VSEBINA_SADRŽAJ'!$B$49)</f>
        <v>0</v>
      </c>
      <c r="W135" s="146">
        <f>IF($C135='1. VSEBINA_SADRŽAJ'!$H$28,K135,K135/'1. VSEBINA_SADRŽAJ'!$B$49)</f>
        <v>0</v>
      </c>
      <c r="X135" s="239" t="str">
        <f t="shared" si="30"/>
        <v>.</v>
      </c>
      <c r="Y135" s="4"/>
      <c r="AO135" s="240">
        <f t="shared" si="34"/>
        <v>0</v>
      </c>
      <c r="AP135" s="240">
        <f t="shared" si="35"/>
        <v>0</v>
      </c>
      <c r="AQ135" s="240">
        <f t="shared" si="36"/>
        <v>0</v>
      </c>
      <c r="AR135" s="240">
        <f t="shared" si="37"/>
        <v>1</v>
      </c>
      <c r="AS135" s="240">
        <f t="shared" si="38"/>
        <v>0</v>
      </c>
      <c r="AT135" s="240">
        <f t="shared" si="39"/>
        <v>1</v>
      </c>
    </row>
    <row r="136" spans="1:46" ht="33.75" customHeight="1">
      <c r="A136" s="260" t="s">
        <v>48</v>
      </c>
      <c r="B136" s="260"/>
      <c r="C136" s="21"/>
      <c r="D136" s="29"/>
      <c r="E136" s="29"/>
      <c r="F136" s="29"/>
      <c r="G136" s="29"/>
      <c r="H136" s="29"/>
      <c r="I136" s="29"/>
      <c r="J136" s="29"/>
      <c r="K136" s="29"/>
      <c r="L136" s="130">
        <f t="shared" si="29"/>
        <v>0</v>
      </c>
      <c r="M136" s="21"/>
      <c r="P136" s="146">
        <f>IF($C136='1. VSEBINA_SADRŽAJ'!$H$28,D136,D136/'1. VSEBINA_SADRŽAJ'!$B$49)</f>
        <v>0</v>
      </c>
      <c r="Q136" s="146">
        <f>IF($C136='1. VSEBINA_SADRŽAJ'!$H$28,E136,E136/'1. VSEBINA_SADRŽAJ'!$B$49)</f>
        <v>0</v>
      </c>
      <c r="R136" s="146">
        <f>IF($C136='1. VSEBINA_SADRŽAJ'!$H$28,F136,F136/'1. VSEBINA_SADRŽAJ'!$B$49)</f>
        <v>0</v>
      </c>
      <c r="S136" s="146">
        <f>IF($C136='1. VSEBINA_SADRŽAJ'!$H$28,G136,G136/'1. VSEBINA_SADRŽAJ'!$B$49)</f>
        <v>0</v>
      </c>
      <c r="T136" s="146">
        <f>IF($C136='1. VSEBINA_SADRŽAJ'!$H$28,H136,H136/'1. VSEBINA_SADRŽAJ'!$B$49)</f>
        <v>0</v>
      </c>
      <c r="U136" s="146">
        <f>IF($C136='1. VSEBINA_SADRŽAJ'!$H$28,I136,I136/'1. VSEBINA_SADRŽAJ'!$B$49)</f>
        <v>0</v>
      </c>
      <c r="V136" s="146">
        <f>IF($C136='1. VSEBINA_SADRŽAJ'!$H$28,J136,J136/'1. VSEBINA_SADRŽAJ'!$B$49)</f>
        <v>0</v>
      </c>
      <c r="W136" s="146">
        <f>IF($C136='1. VSEBINA_SADRŽAJ'!$H$28,K136,K136/'1. VSEBINA_SADRŽAJ'!$B$49)</f>
        <v>0</v>
      </c>
      <c r="X136" s="239"/>
      <c r="Y136" s="4"/>
      <c r="AO136" s="240">
        <f aca="true" t="shared" si="50" ref="AO136:AO153">IF(B136=AX136,0,1)</f>
        <v>0</v>
      </c>
      <c r="AP136" s="240">
        <f aca="true" t="shared" si="51" ref="AP136:AP154">IF(C136=AX136,0,1)</f>
        <v>0</v>
      </c>
      <c r="AQ136" s="240">
        <f aca="true" t="shared" si="52" ref="AQ136:AQ154">IF(D136+E136+F136+G136+H136+I136+J136+K136=0,0,1)</f>
        <v>0</v>
      </c>
      <c r="AR136" s="240">
        <f aca="true" t="shared" si="53" ref="AR136:AR154">IF(AO136+AP136+AQ136=0,1,0)</f>
        <v>1</v>
      </c>
      <c r="AS136" s="240">
        <f aca="true" t="shared" si="54" ref="AS136:AS154">IF(AO136+AP136+AQ136=3,1,0)</f>
        <v>0</v>
      </c>
      <c r="AT136" s="240">
        <f aca="true" t="shared" si="55" ref="AT136:AT154">AR136+AS136</f>
        <v>1</v>
      </c>
    </row>
    <row r="137" spans="1:46" ht="33.75" customHeight="1">
      <c r="A137" s="260" t="s">
        <v>248</v>
      </c>
      <c r="B137" s="260"/>
      <c r="C137" s="21"/>
      <c r="D137" s="29"/>
      <c r="E137" s="29"/>
      <c r="F137" s="29"/>
      <c r="G137" s="29"/>
      <c r="H137" s="29"/>
      <c r="I137" s="29"/>
      <c r="J137" s="29"/>
      <c r="K137" s="29"/>
      <c r="L137" s="130">
        <f t="shared" si="29"/>
        <v>0</v>
      </c>
      <c r="M137" s="21"/>
      <c r="P137" s="146">
        <f>IF($C137='1. VSEBINA_SADRŽAJ'!$H$28,D137,D137/'1. VSEBINA_SADRŽAJ'!$B$49)</f>
        <v>0</v>
      </c>
      <c r="Q137" s="146">
        <f>IF($C137='1. VSEBINA_SADRŽAJ'!$H$28,E137,E137/'1. VSEBINA_SADRŽAJ'!$B$49)</f>
        <v>0</v>
      </c>
      <c r="R137" s="146">
        <f>IF($C137='1. VSEBINA_SADRŽAJ'!$H$28,F137,F137/'1. VSEBINA_SADRŽAJ'!$B$49)</f>
        <v>0</v>
      </c>
      <c r="S137" s="146">
        <f>IF($C137='1. VSEBINA_SADRŽAJ'!$H$28,G137,G137/'1. VSEBINA_SADRŽAJ'!$B$49)</f>
        <v>0</v>
      </c>
      <c r="T137" s="146">
        <f>IF($C137='1. VSEBINA_SADRŽAJ'!$H$28,H137,H137/'1. VSEBINA_SADRŽAJ'!$B$49)</f>
        <v>0</v>
      </c>
      <c r="U137" s="146">
        <f>IF($C137='1. VSEBINA_SADRŽAJ'!$H$28,I137,I137/'1. VSEBINA_SADRŽAJ'!$B$49)</f>
        <v>0</v>
      </c>
      <c r="V137" s="146">
        <f>IF($C137='1. VSEBINA_SADRŽAJ'!$H$28,J137,J137/'1. VSEBINA_SADRŽAJ'!$B$49)</f>
        <v>0</v>
      </c>
      <c r="W137" s="146">
        <f>IF($C137='1. VSEBINA_SADRŽAJ'!$H$28,K137,K137/'1. VSEBINA_SADRŽAJ'!$B$49)</f>
        <v>0</v>
      </c>
      <c r="X137" s="239"/>
      <c r="Y137" s="4"/>
      <c r="AO137" s="240">
        <f t="shared" si="50"/>
        <v>0</v>
      </c>
      <c r="AP137" s="240">
        <f t="shared" si="51"/>
        <v>0</v>
      </c>
      <c r="AQ137" s="240">
        <f t="shared" si="52"/>
        <v>0</v>
      </c>
      <c r="AR137" s="240">
        <f t="shared" si="53"/>
        <v>1</v>
      </c>
      <c r="AS137" s="240">
        <f t="shared" si="54"/>
        <v>0</v>
      </c>
      <c r="AT137" s="240">
        <f t="shared" si="55"/>
        <v>1</v>
      </c>
    </row>
    <row r="138" spans="1:46" ht="33.75" customHeight="1">
      <c r="A138" s="260" t="s">
        <v>249</v>
      </c>
      <c r="B138" s="260"/>
      <c r="C138" s="21"/>
      <c r="D138" s="29"/>
      <c r="E138" s="29"/>
      <c r="F138" s="29"/>
      <c r="G138" s="29"/>
      <c r="H138" s="29"/>
      <c r="I138" s="29"/>
      <c r="J138" s="29"/>
      <c r="K138" s="29"/>
      <c r="L138" s="130">
        <f t="shared" si="29"/>
        <v>0</v>
      </c>
      <c r="M138" s="21"/>
      <c r="P138" s="146">
        <f>IF($C138='1. VSEBINA_SADRŽAJ'!$H$28,D138,D138/'1. VSEBINA_SADRŽAJ'!$B$49)</f>
        <v>0</v>
      </c>
      <c r="Q138" s="146">
        <f>IF($C138='1. VSEBINA_SADRŽAJ'!$H$28,E138,E138/'1. VSEBINA_SADRŽAJ'!$B$49)</f>
        <v>0</v>
      </c>
      <c r="R138" s="146">
        <f>IF($C138='1. VSEBINA_SADRŽAJ'!$H$28,F138,F138/'1. VSEBINA_SADRŽAJ'!$B$49)</f>
        <v>0</v>
      </c>
      <c r="S138" s="146">
        <f>IF($C138='1. VSEBINA_SADRŽAJ'!$H$28,G138,G138/'1. VSEBINA_SADRŽAJ'!$B$49)</f>
        <v>0</v>
      </c>
      <c r="T138" s="146">
        <f>IF($C138='1. VSEBINA_SADRŽAJ'!$H$28,H138,H138/'1. VSEBINA_SADRŽAJ'!$B$49)</f>
        <v>0</v>
      </c>
      <c r="U138" s="146">
        <f>IF($C138='1. VSEBINA_SADRŽAJ'!$H$28,I138,I138/'1. VSEBINA_SADRŽAJ'!$B$49)</f>
        <v>0</v>
      </c>
      <c r="V138" s="146">
        <f>IF($C138='1. VSEBINA_SADRŽAJ'!$H$28,J138,J138/'1. VSEBINA_SADRŽAJ'!$B$49)</f>
        <v>0</v>
      </c>
      <c r="W138" s="146">
        <f>IF($C138='1. VSEBINA_SADRŽAJ'!$H$28,K138,K138/'1. VSEBINA_SADRŽAJ'!$B$49)</f>
        <v>0</v>
      </c>
      <c r="X138" s="239"/>
      <c r="Y138" s="4"/>
      <c r="AO138" s="240">
        <f t="shared" si="50"/>
        <v>0</v>
      </c>
      <c r="AP138" s="240">
        <f t="shared" si="51"/>
        <v>0</v>
      </c>
      <c r="AQ138" s="240">
        <f t="shared" si="52"/>
        <v>0</v>
      </c>
      <c r="AR138" s="240">
        <f t="shared" si="53"/>
        <v>1</v>
      </c>
      <c r="AS138" s="240">
        <f t="shared" si="54"/>
        <v>0</v>
      </c>
      <c r="AT138" s="240">
        <f t="shared" si="55"/>
        <v>1</v>
      </c>
    </row>
    <row r="139" spans="1:46" ht="33.75" customHeight="1">
      <c r="A139" s="260" t="s">
        <v>250</v>
      </c>
      <c r="B139" s="260"/>
      <c r="C139" s="21"/>
      <c r="D139" s="29"/>
      <c r="E139" s="29"/>
      <c r="F139" s="29"/>
      <c r="G139" s="29"/>
      <c r="H139" s="29"/>
      <c r="I139" s="29"/>
      <c r="J139" s="29"/>
      <c r="K139" s="29"/>
      <c r="L139" s="130">
        <f t="shared" si="29"/>
        <v>0</v>
      </c>
      <c r="M139" s="21"/>
      <c r="P139" s="146">
        <f>IF($C139='1. VSEBINA_SADRŽAJ'!$H$28,D139,D139/'1. VSEBINA_SADRŽAJ'!$B$49)</f>
        <v>0</v>
      </c>
      <c r="Q139" s="146">
        <f>IF($C139='1. VSEBINA_SADRŽAJ'!$H$28,E139,E139/'1. VSEBINA_SADRŽAJ'!$B$49)</f>
        <v>0</v>
      </c>
      <c r="R139" s="146">
        <f>IF($C139='1. VSEBINA_SADRŽAJ'!$H$28,F139,F139/'1. VSEBINA_SADRŽAJ'!$B$49)</f>
        <v>0</v>
      </c>
      <c r="S139" s="146">
        <f>IF($C139='1. VSEBINA_SADRŽAJ'!$H$28,G139,G139/'1. VSEBINA_SADRŽAJ'!$B$49)</f>
        <v>0</v>
      </c>
      <c r="T139" s="146">
        <f>IF($C139='1. VSEBINA_SADRŽAJ'!$H$28,H139,H139/'1. VSEBINA_SADRŽAJ'!$B$49)</f>
        <v>0</v>
      </c>
      <c r="U139" s="146">
        <f>IF($C139='1. VSEBINA_SADRŽAJ'!$H$28,I139,I139/'1. VSEBINA_SADRŽAJ'!$B$49)</f>
        <v>0</v>
      </c>
      <c r="V139" s="146">
        <f>IF($C139='1. VSEBINA_SADRŽAJ'!$H$28,J139,J139/'1. VSEBINA_SADRŽAJ'!$B$49)</f>
        <v>0</v>
      </c>
      <c r="W139" s="146">
        <f>IF($C139='1. VSEBINA_SADRŽAJ'!$H$28,K139,K139/'1. VSEBINA_SADRŽAJ'!$B$49)</f>
        <v>0</v>
      </c>
      <c r="X139" s="239"/>
      <c r="Y139" s="4"/>
      <c r="AO139" s="240">
        <f t="shared" si="50"/>
        <v>0</v>
      </c>
      <c r="AP139" s="240">
        <f t="shared" si="51"/>
        <v>0</v>
      </c>
      <c r="AQ139" s="240">
        <f t="shared" si="52"/>
        <v>0</v>
      </c>
      <c r="AR139" s="240">
        <f t="shared" si="53"/>
        <v>1</v>
      </c>
      <c r="AS139" s="240">
        <f t="shared" si="54"/>
        <v>0</v>
      </c>
      <c r="AT139" s="240">
        <f t="shared" si="55"/>
        <v>1</v>
      </c>
    </row>
    <row r="140" spans="1:46" ht="33.75" customHeight="1">
      <c r="A140" s="260" t="s">
        <v>251</v>
      </c>
      <c r="B140" s="260"/>
      <c r="C140" s="21"/>
      <c r="D140" s="29"/>
      <c r="E140" s="29"/>
      <c r="F140" s="29"/>
      <c r="G140" s="29"/>
      <c r="H140" s="29"/>
      <c r="I140" s="29"/>
      <c r="J140" s="29"/>
      <c r="K140" s="29"/>
      <c r="L140" s="130">
        <f t="shared" si="29"/>
        <v>0</v>
      </c>
      <c r="M140" s="21"/>
      <c r="P140" s="146">
        <f>IF($C140='1. VSEBINA_SADRŽAJ'!$H$28,D140,D140/'1. VSEBINA_SADRŽAJ'!$B$49)</f>
        <v>0</v>
      </c>
      <c r="Q140" s="146">
        <f>IF($C140='1. VSEBINA_SADRŽAJ'!$H$28,E140,E140/'1. VSEBINA_SADRŽAJ'!$B$49)</f>
        <v>0</v>
      </c>
      <c r="R140" s="146">
        <f>IF($C140='1. VSEBINA_SADRŽAJ'!$H$28,F140,F140/'1. VSEBINA_SADRŽAJ'!$B$49)</f>
        <v>0</v>
      </c>
      <c r="S140" s="146">
        <f>IF($C140='1. VSEBINA_SADRŽAJ'!$H$28,G140,G140/'1. VSEBINA_SADRŽAJ'!$B$49)</f>
        <v>0</v>
      </c>
      <c r="T140" s="146">
        <f>IF($C140='1. VSEBINA_SADRŽAJ'!$H$28,H140,H140/'1. VSEBINA_SADRŽAJ'!$B$49)</f>
        <v>0</v>
      </c>
      <c r="U140" s="146">
        <f>IF($C140='1. VSEBINA_SADRŽAJ'!$H$28,I140,I140/'1. VSEBINA_SADRŽAJ'!$B$49)</f>
        <v>0</v>
      </c>
      <c r="V140" s="146">
        <f>IF($C140='1. VSEBINA_SADRŽAJ'!$H$28,J140,J140/'1. VSEBINA_SADRŽAJ'!$B$49)</f>
        <v>0</v>
      </c>
      <c r="W140" s="146">
        <f>IF($C140='1. VSEBINA_SADRŽAJ'!$H$28,K140,K140/'1. VSEBINA_SADRŽAJ'!$B$49)</f>
        <v>0</v>
      </c>
      <c r="X140" s="239"/>
      <c r="Y140" s="4"/>
      <c r="AO140" s="240">
        <f t="shared" si="50"/>
        <v>0</v>
      </c>
      <c r="AP140" s="240">
        <f t="shared" si="51"/>
        <v>0</v>
      </c>
      <c r="AQ140" s="240">
        <f t="shared" si="52"/>
        <v>0</v>
      </c>
      <c r="AR140" s="240">
        <f t="shared" si="53"/>
        <v>1</v>
      </c>
      <c r="AS140" s="240">
        <f t="shared" si="54"/>
        <v>0</v>
      </c>
      <c r="AT140" s="240">
        <f t="shared" si="55"/>
        <v>1</v>
      </c>
    </row>
    <row r="141" spans="1:46" ht="33.75" customHeight="1">
      <c r="A141" s="260" t="s">
        <v>252</v>
      </c>
      <c r="B141" s="260"/>
      <c r="C141" s="21"/>
      <c r="D141" s="29"/>
      <c r="E141" s="29"/>
      <c r="F141" s="29"/>
      <c r="G141" s="29"/>
      <c r="H141" s="29"/>
      <c r="I141" s="29"/>
      <c r="J141" s="29"/>
      <c r="K141" s="29"/>
      <c r="L141" s="130">
        <f t="shared" si="29"/>
        <v>0</v>
      </c>
      <c r="M141" s="21"/>
      <c r="P141" s="146">
        <f>IF($C141='1. VSEBINA_SADRŽAJ'!$H$28,D141,D141/'1. VSEBINA_SADRŽAJ'!$B$49)</f>
        <v>0</v>
      </c>
      <c r="Q141" s="146">
        <f>IF($C141='1. VSEBINA_SADRŽAJ'!$H$28,E141,E141/'1. VSEBINA_SADRŽAJ'!$B$49)</f>
        <v>0</v>
      </c>
      <c r="R141" s="146">
        <f>IF($C141='1. VSEBINA_SADRŽAJ'!$H$28,F141,F141/'1. VSEBINA_SADRŽAJ'!$B$49)</f>
        <v>0</v>
      </c>
      <c r="S141" s="146">
        <f>IF($C141='1. VSEBINA_SADRŽAJ'!$H$28,G141,G141/'1. VSEBINA_SADRŽAJ'!$B$49)</f>
        <v>0</v>
      </c>
      <c r="T141" s="146">
        <f>IF($C141='1. VSEBINA_SADRŽAJ'!$H$28,H141,H141/'1. VSEBINA_SADRŽAJ'!$B$49)</f>
        <v>0</v>
      </c>
      <c r="U141" s="146">
        <f>IF($C141='1. VSEBINA_SADRŽAJ'!$H$28,I141,I141/'1. VSEBINA_SADRŽAJ'!$B$49)</f>
        <v>0</v>
      </c>
      <c r="V141" s="146">
        <f>IF($C141='1. VSEBINA_SADRŽAJ'!$H$28,J141,J141/'1. VSEBINA_SADRŽAJ'!$B$49)</f>
        <v>0</v>
      </c>
      <c r="W141" s="146">
        <f>IF($C141='1. VSEBINA_SADRŽAJ'!$H$28,K141,K141/'1. VSEBINA_SADRŽAJ'!$B$49)</f>
        <v>0</v>
      </c>
      <c r="X141" s="239"/>
      <c r="Y141" s="4"/>
      <c r="AO141" s="240">
        <f t="shared" si="50"/>
        <v>0</v>
      </c>
      <c r="AP141" s="240">
        <f t="shared" si="51"/>
        <v>0</v>
      </c>
      <c r="AQ141" s="240">
        <f t="shared" si="52"/>
        <v>0</v>
      </c>
      <c r="AR141" s="240">
        <f t="shared" si="53"/>
        <v>1</v>
      </c>
      <c r="AS141" s="240">
        <f t="shared" si="54"/>
        <v>0</v>
      </c>
      <c r="AT141" s="240">
        <f t="shared" si="55"/>
        <v>1</v>
      </c>
    </row>
    <row r="142" spans="1:46" ht="33.75" customHeight="1">
      <c r="A142" s="260" t="s">
        <v>253</v>
      </c>
      <c r="B142" s="260"/>
      <c r="C142" s="21"/>
      <c r="D142" s="29"/>
      <c r="E142" s="29"/>
      <c r="F142" s="29"/>
      <c r="G142" s="29"/>
      <c r="H142" s="29"/>
      <c r="I142" s="29"/>
      <c r="J142" s="29"/>
      <c r="K142" s="29"/>
      <c r="L142" s="130">
        <f t="shared" si="29"/>
        <v>0</v>
      </c>
      <c r="M142" s="21"/>
      <c r="P142" s="146">
        <f>IF($C142='1. VSEBINA_SADRŽAJ'!$H$28,D142,D142/'1. VSEBINA_SADRŽAJ'!$B$49)</f>
        <v>0</v>
      </c>
      <c r="Q142" s="146">
        <f>IF($C142='1. VSEBINA_SADRŽAJ'!$H$28,E142,E142/'1. VSEBINA_SADRŽAJ'!$B$49)</f>
        <v>0</v>
      </c>
      <c r="R142" s="146">
        <f>IF($C142='1. VSEBINA_SADRŽAJ'!$H$28,F142,F142/'1. VSEBINA_SADRŽAJ'!$B$49)</f>
        <v>0</v>
      </c>
      <c r="S142" s="146">
        <f>IF($C142='1. VSEBINA_SADRŽAJ'!$H$28,G142,G142/'1. VSEBINA_SADRŽAJ'!$B$49)</f>
        <v>0</v>
      </c>
      <c r="T142" s="146">
        <f>IF($C142='1. VSEBINA_SADRŽAJ'!$H$28,H142,H142/'1. VSEBINA_SADRŽAJ'!$B$49)</f>
        <v>0</v>
      </c>
      <c r="U142" s="146">
        <f>IF($C142='1. VSEBINA_SADRŽAJ'!$H$28,I142,I142/'1. VSEBINA_SADRŽAJ'!$B$49)</f>
        <v>0</v>
      </c>
      <c r="V142" s="146">
        <f>IF($C142='1. VSEBINA_SADRŽAJ'!$H$28,J142,J142/'1. VSEBINA_SADRŽAJ'!$B$49)</f>
        <v>0</v>
      </c>
      <c r="W142" s="146">
        <f>IF($C142='1. VSEBINA_SADRŽAJ'!$H$28,K142,K142/'1. VSEBINA_SADRŽAJ'!$B$49)</f>
        <v>0</v>
      </c>
      <c r="X142" s="239"/>
      <c r="Y142" s="4"/>
      <c r="AO142" s="240">
        <f t="shared" si="50"/>
        <v>0</v>
      </c>
      <c r="AP142" s="240">
        <f t="shared" si="51"/>
        <v>0</v>
      </c>
      <c r="AQ142" s="240">
        <f t="shared" si="52"/>
        <v>0</v>
      </c>
      <c r="AR142" s="240">
        <f t="shared" si="53"/>
        <v>1</v>
      </c>
      <c r="AS142" s="240">
        <f t="shared" si="54"/>
        <v>0</v>
      </c>
      <c r="AT142" s="240">
        <f t="shared" si="55"/>
        <v>1</v>
      </c>
    </row>
    <row r="143" spans="1:46" ht="33.75" customHeight="1">
      <c r="A143" s="260" t="s">
        <v>254</v>
      </c>
      <c r="B143" s="260"/>
      <c r="C143" s="21"/>
      <c r="D143" s="29"/>
      <c r="E143" s="29"/>
      <c r="F143" s="29"/>
      <c r="G143" s="29"/>
      <c r="H143" s="29"/>
      <c r="I143" s="29"/>
      <c r="J143" s="29"/>
      <c r="K143" s="29"/>
      <c r="L143" s="130">
        <f t="shared" si="29"/>
        <v>0</v>
      </c>
      <c r="M143" s="21"/>
      <c r="P143" s="146">
        <f>IF($C143='1. VSEBINA_SADRŽAJ'!$H$28,D143,D143/'1. VSEBINA_SADRŽAJ'!$B$49)</f>
        <v>0</v>
      </c>
      <c r="Q143" s="146">
        <f>IF($C143='1. VSEBINA_SADRŽAJ'!$H$28,E143,E143/'1. VSEBINA_SADRŽAJ'!$B$49)</f>
        <v>0</v>
      </c>
      <c r="R143" s="146">
        <f>IF($C143='1. VSEBINA_SADRŽAJ'!$H$28,F143,F143/'1. VSEBINA_SADRŽAJ'!$B$49)</f>
        <v>0</v>
      </c>
      <c r="S143" s="146">
        <f>IF($C143='1. VSEBINA_SADRŽAJ'!$H$28,G143,G143/'1. VSEBINA_SADRŽAJ'!$B$49)</f>
        <v>0</v>
      </c>
      <c r="T143" s="146">
        <f>IF($C143='1. VSEBINA_SADRŽAJ'!$H$28,H143,H143/'1. VSEBINA_SADRŽAJ'!$B$49)</f>
        <v>0</v>
      </c>
      <c r="U143" s="146">
        <f>IF($C143='1. VSEBINA_SADRŽAJ'!$H$28,I143,I143/'1. VSEBINA_SADRŽAJ'!$B$49)</f>
        <v>0</v>
      </c>
      <c r="V143" s="146">
        <f>IF($C143='1. VSEBINA_SADRŽAJ'!$H$28,J143,J143/'1. VSEBINA_SADRŽAJ'!$B$49)</f>
        <v>0</v>
      </c>
      <c r="W143" s="146">
        <f>IF($C143='1. VSEBINA_SADRŽAJ'!$H$28,K143,K143/'1. VSEBINA_SADRŽAJ'!$B$49)</f>
        <v>0</v>
      </c>
      <c r="X143" s="239"/>
      <c r="Y143" s="4"/>
      <c r="AO143" s="240">
        <f t="shared" si="50"/>
        <v>0</v>
      </c>
      <c r="AP143" s="240">
        <f t="shared" si="51"/>
        <v>0</v>
      </c>
      <c r="AQ143" s="240">
        <f t="shared" si="52"/>
        <v>0</v>
      </c>
      <c r="AR143" s="240">
        <f t="shared" si="53"/>
        <v>1</v>
      </c>
      <c r="AS143" s="240">
        <f t="shared" si="54"/>
        <v>0</v>
      </c>
      <c r="AT143" s="240">
        <f t="shared" si="55"/>
        <v>1</v>
      </c>
    </row>
    <row r="144" spans="1:46" ht="33.75" customHeight="1">
      <c r="A144" s="260" t="s">
        <v>255</v>
      </c>
      <c r="B144" s="260"/>
      <c r="C144" s="21"/>
      <c r="D144" s="29"/>
      <c r="E144" s="29"/>
      <c r="F144" s="29"/>
      <c r="G144" s="29"/>
      <c r="H144" s="29"/>
      <c r="I144" s="29"/>
      <c r="J144" s="29"/>
      <c r="K144" s="29"/>
      <c r="L144" s="130">
        <f t="shared" si="29"/>
        <v>0</v>
      </c>
      <c r="M144" s="21"/>
      <c r="P144" s="146">
        <f>IF($C144='1. VSEBINA_SADRŽAJ'!$H$28,D144,D144/'1. VSEBINA_SADRŽAJ'!$B$49)</f>
        <v>0</v>
      </c>
      <c r="Q144" s="146">
        <f>IF($C144='1. VSEBINA_SADRŽAJ'!$H$28,E144,E144/'1. VSEBINA_SADRŽAJ'!$B$49)</f>
        <v>0</v>
      </c>
      <c r="R144" s="146">
        <f>IF($C144='1. VSEBINA_SADRŽAJ'!$H$28,F144,F144/'1. VSEBINA_SADRŽAJ'!$B$49)</f>
        <v>0</v>
      </c>
      <c r="S144" s="146">
        <f>IF($C144='1. VSEBINA_SADRŽAJ'!$H$28,G144,G144/'1. VSEBINA_SADRŽAJ'!$B$49)</f>
        <v>0</v>
      </c>
      <c r="T144" s="146">
        <f>IF($C144='1. VSEBINA_SADRŽAJ'!$H$28,H144,H144/'1. VSEBINA_SADRŽAJ'!$B$49)</f>
        <v>0</v>
      </c>
      <c r="U144" s="146">
        <f>IF($C144='1. VSEBINA_SADRŽAJ'!$H$28,I144,I144/'1. VSEBINA_SADRŽAJ'!$B$49)</f>
        <v>0</v>
      </c>
      <c r="V144" s="146">
        <f>IF($C144='1. VSEBINA_SADRŽAJ'!$H$28,J144,J144/'1. VSEBINA_SADRŽAJ'!$B$49)</f>
        <v>0</v>
      </c>
      <c r="W144" s="146">
        <f>IF($C144='1. VSEBINA_SADRŽAJ'!$H$28,K144,K144/'1. VSEBINA_SADRŽAJ'!$B$49)</f>
        <v>0</v>
      </c>
      <c r="X144" s="239"/>
      <c r="Y144" s="4"/>
      <c r="AO144" s="240">
        <f t="shared" si="50"/>
        <v>0</v>
      </c>
      <c r="AP144" s="240">
        <f t="shared" si="51"/>
        <v>0</v>
      </c>
      <c r="AQ144" s="240">
        <f t="shared" si="52"/>
        <v>0</v>
      </c>
      <c r="AR144" s="240">
        <f t="shared" si="53"/>
        <v>1</v>
      </c>
      <c r="AS144" s="240">
        <f t="shared" si="54"/>
        <v>0</v>
      </c>
      <c r="AT144" s="240">
        <f t="shared" si="55"/>
        <v>1</v>
      </c>
    </row>
    <row r="145" spans="1:46" ht="33.75" customHeight="1">
      <c r="A145" s="260" t="s">
        <v>256</v>
      </c>
      <c r="B145" s="260"/>
      <c r="C145" s="21"/>
      <c r="D145" s="29"/>
      <c r="E145" s="29"/>
      <c r="F145" s="29"/>
      <c r="G145" s="29"/>
      <c r="H145" s="29"/>
      <c r="I145" s="29"/>
      <c r="J145" s="29"/>
      <c r="K145" s="29"/>
      <c r="L145" s="130">
        <f t="shared" si="29"/>
        <v>0</v>
      </c>
      <c r="M145" s="21"/>
      <c r="P145" s="146">
        <f>IF($C145='1. VSEBINA_SADRŽAJ'!$H$28,D145,D145/'1. VSEBINA_SADRŽAJ'!$B$49)</f>
        <v>0</v>
      </c>
      <c r="Q145" s="146">
        <f>IF($C145='1. VSEBINA_SADRŽAJ'!$H$28,E145,E145/'1. VSEBINA_SADRŽAJ'!$B$49)</f>
        <v>0</v>
      </c>
      <c r="R145" s="146">
        <f>IF($C145='1. VSEBINA_SADRŽAJ'!$H$28,F145,F145/'1. VSEBINA_SADRŽAJ'!$B$49)</f>
        <v>0</v>
      </c>
      <c r="S145" s="146">
        <f>IF($C145='1. VSEBINA_SADRŽAJ'!$H$28,G145,G145/'1. VSEBINA_SADRŽAJ'!$B$49)</f>
        <v>0</v>
      </c>
      <c r="T145" s="146">
        <f>IF($C145='1. VSEBINA_SADRŽAJ'!$H$28,H145,H145/'1. VSEBINA_SADRŽAJ'!$B$49)</f>
        <v>0</v>
      </c>
      <c r="U145" s="146">
        <f>IF($C145='1. VSEBINA_SADRŽAJ'!$H$28,I145,I145/'1. VSEBINA_SADRŽAJ'!$B$49)</f>
        <v>0</v>
      </c>
      <c r="V145" s="146">
        <f>IF($C145='1. VSEBINA_SADRŽAJ'!$H$28,J145,J145/'1. VSEBINA_SADRŽAJ'!$B$49)</f>
        <v>0</v>
      </c>
      <c r="W145" s="146">
        <f>IF($C145='1. VSEBINA_SADRŽAJ'!$H$28,K145,K145/'1. VSEBINA_SADRŽAJ'!$B$49)</f>
        <v>0</v>
      </c>
      <c r="X145" s="239"/>
      <c r="Y145" s="4"/>
      <c r="AO145" s="240">
        <f t="shared" si="50"/>
        <v>0</v>
      </c>
      <c r="AP145" s="240">
        <f t="shared" si="51"/>
        <v>0</v>
      </c>
      <c r="AQ145" s="240">
        <f t="shared" si="52"/>
        <v>0</v>
      </c>
      <c r="AR145" s="240">
        <f t="shared" si="53"/>
        <v>1</v>
      </c>
      <c r="AS145" s="240">
        <f t="shared" si="54"/>
        <v>0</v>
      </c>
      <c r="AT145" s="240">
        <f t="shared" si="55"/>
        <v>1</v>
      </c>
    </row>
    <row r="146" spans="1:46" ht="33.75" customHeight="1">
      <c r="A146" s="260" t="s">
        <v>257</v>
      </c>
      <c r="B146" s="260"/>
      <c r="C146" s="21"/>
      <c r="D146" s="29"/>
      <c r="E146" s="29"/>
      <c r="F146" s="29"/>
      <c r="G146" s="29"/>
      <c r="H146" s="29"/>
      <c r="I146" s="29"/>
      <c r="J146" s="29"/>
      <c r="K146" s="29"/>
      <c r="L146" s="130">
        <f t="shared" si="29"/>
        <v>0</v>
      </c>
      <c r="M146" s="21"/>
      <c r="P146" s="146">
        <f>IF($C146='1. VSEBINA_SADRŽAJ'!$H$28,D146,D146/'1. VSEBINA_SADRŽAJ'!$B$49)</f>
        <v>0</v>
      </c>
      <c r="Q146" s="146">
        <f>IF($C146='1. VSEBINA_SADRŽAJ'!$H$28,E146,E146/'1. VSEBINA_SADRŽAJ'!$B$49)</f>
        <v>0</v>
      </c>
      <c r="R146" s="146">
        <f>IF($C146='1. VSEBINA_SADRŽAJ'!$H$28,F146,F146/'1. VSEBINA_SADRŽAJ'!$B$49)</f>
        <v>0</v>
      </c>
      <c r="S146" s="146">
        <f>IF($C146='1. VSEBINA_SADRŽAJ'!$H$28,G146,G146/'1. VSEBINA_SADRŽAJ'!$B$49)</f>
        <v>0</v>
      </c>
      <c r="T146" s="146">
        <f>IF($C146='1. VSEBINA_SADRŽAJ'!$H$28,H146,H146/'1. VSEBINA_SADRŽAJ'!$B$49)</f>
        <v>0</v>
      </c>
      <c r="U146" s="146">
        <f>IF($C146='1. VSEBINA_SADRŽAJ'!$H$28,I146,I146/'1. VSEBINA_SADRŽAJ'!$B$49)</f>
        <v>0</v>
      </c>
      <c r="V146" s="146">
        <f>IF($C146='1. VSEBINA_SADRŽAJ'!$H$28,J146,J146/'1. VSEBINA_SADRŽAJ'!$B$49)</f>
        <v>0</v>
      </c>
      <c r="W146" s="146">
        <f>IF($C146='1. VSEBINA_SADRŽAJ'!$H$28,K146,K146/'1. VSEBINA_SADRŽAJ'!$B$49)</f>
        <v>0</v>
      </c>
      <c r="X146" s="239"/>
      <c r="Y146" s="4"/>
      <c r="AO146" s="240">
        <f t="shared" si="50"/>
        <v>0</v>
      </c>
      <c r="AP146" s="240">
        <f t="shared" si="51"/>
        <v>0</v>
      </c>
      <c r="AQ146" s="240">
        <f t="shared" si="52"/>
        <v>0</v>
      </c>
      <c r="AR146" s="240">
        <f t="shared" si="53"/>
        <v>1</v>
      </c>
      <c r="AS146" s="240">
        <f t="shared" si="54"/>
        <v>0</v>
      </c>
      <c r="AT146" s="240">
        <f t="shared" si="55"/>
        <v>1</v>
      </c>
    </row>
    <row r="147" spans="1:46" ht="33.75" customHeight="1">
      <c r="A147" s="260" t="s">
        <v>258</v>
      </c>
      <c r="B147" s="260"/>
      <c r="C147" s="21"/>
      <c r="D147" s="29"/>
      <c r="E147" s="29"/>
      <c r="F147" s="29"/>
      <c r="G147" s="29"/>
      <c r="H147" s="29"/>
      <c r="I147" s="29"/>
      <c r="J147" s="29"/>
      <c r="K147" s="29"/>
      <c r="L147" s="130">
        <f t="shared" si="29"/>
        <v>0</v>
      </c>
      <c r="M147" s="21"/>
      <c r="P147" s="146">
        <f>IF($C147='1. VSEBINA_SADRŽAJ'!$H$28,D147,D147/'1. VSEBINA_SADRŽAJ'!$B$49)</f>
        <v>0</v>
      </c>
      <c r="Q147" s="146">
        <f>IF($C147='1. VSEBINA_SADRŽAJ'!$H$28,E147,E147/'1. VSEBINA_SADRŽAJ'!$B$49)</f>
        <v>0</v>
      </c>
      <c r="R147" s="146">
        <f>IF($C147='1. VSEBINA_SADRŽAJ'!$H$28,F147,F147/'1. VSEBINA_SADRŽAJ'!$B$49)</f>
        <v>0</v>
      </c>
      <c r="S147" s="146">
        <f>IF($C147='1. VSEBINA_SADRŽAJ'!$H$28,G147,G147/'1. VSEBINA_SADRŽAJ'!$B$49)</f>
        <v>0</v>
      </c>
      <c r="T147" s="146">
        <f>IF($C147='1. VSEBINA_SADRŽAJ'!$H$28,H147,H147/'1. VSEBINA_SADRŽAJ'!$B$49)</f>
        <v>0</v>
      </c>
      <c r="U147" s="146">
        <f>IF($C147='1. VSEBINA_SADRŽAJ'!$H$28,I147,I147/'1. VSEBINA_SADRŽAJ'!$B$49)</f>
        <v>0</v>
      </c>
      <c r="V147" s="146">
        <f>IF($C147='1. VSEBINA_SADRŽAJ'!$H$28,J147,J147/'1. VSEBINA_SADRŽAJ'!$B$49)</f>
        <v>0</v>
      </c>
      <c r="W147" s="146">
        <f>IF($C147='1. VSEBINA_SADRŽAJ'!$H$28,K147,K147/'1. VSEBINA_SADRŽAJ'!$B$49)</f>
        <v>0</v>
      </c>
      <c r="X147" s="239"/>
      <c r="Y147" s="4"/>
      <c r="AO147" s="240">
        <f t="shared" si="50"/>
        <v>0</v>
      </c>
      <c r="AP147" s="240">
        <f t="shared" si="51"/>
        <v>0</v>
      </c>
      <c r="AQ147" s="240">
        <f t="shared" si="52"/>
        <v>0</v>
      </c>
      <c r="AR147" s="240">
        <f t="shared" si="53"/>
        <v>1</v>
      </c>
      <c r="AS147" s="240">
        <f t="shared" si="54"/>
        <v>0</v>
      </c>
      <c r="AT147" s="240">
        <f t="shared" si="55"/>
        <v>1</v>
      </c>
    </row>
    <row r="148" spans="1:46" ht="33.75" customHeight="1">
      <c r="A148" s="260" t="s">
        <v>259</v>
      </c>
      <c r="B148" s="260"/>
      <c r="C148" s="21"/>
      <c r="D148" s="29"/>
      <c r="E148" s="29"/>
      <c r="F148" s="29"/>
      <c r="G148" s="29"/>
      <c r="H148" s="29"/>
      <c r="I148" s="29"/>
      <c r="J148" s="29"/>
      <c r="K148" s="29"/>
      <c r="L148" s="130">
        <f t="shared" si="29"/>
        <v>0</v>
      </c>
      <c r="M148" s="21"/>
      <c r="P148" s="146">
        <f>IF($C148='1. VSEBINA_SADRŽAJ'!$H$28,D148,D148/'1. VSEBINA_SADRŽAJ'!$B$49)</f>
        <v>0</v>
      </c>
      <c r="Q148" s="146">
        <f>IF($C148='1. VSEBINA_SADRŽAJ'!$H$28,E148,E148/'1. VSEBINA_SADRŽAJ'!$B$49)</f>
        <v>0</v>
      </c>
      <c r="R148" s="146">
        <f>IF($C148='1. VSEBINA_SADRŽAJ'!$H$28,F148,F148/'1. VSEBINA_SADRŽAJ'!$B$49)</f>
        <v>0</v>
      </c>
      <c r="S148" s="146">
        <f>IF($C148='1. VSEBINA_SADRŽAJ'!$H$28,G148,G148/'1. VSEBINA_SADRŽAJ'!$B$49)</f>
        <v>0</v>
      </c>
      <c r="T148" s="146">
        <f>IF($C148='1. VSEBINA_SADRŽAJ'!$H$28,H148,H148/'1. VSEBINA_SADRŽAJ'!$B$49)</f>
        <v>0</v>
      </c>
      <c r="U148" s="146">
        <f>IF($C148='1. VSEBINA_SADRŽAJ'!$H$28,I148,I148/'1. VSEBINA_SADRŽAJ'!$B$49)</f>
        <v>0</v>
      </c>
      <c r="V148" s="146">
        <f>IF($C148='1. VSEBINA_SADRŽAJ'!$H$28,J148,J148/'1. VSEBINA_SADRŽAJ'!$B$49)</f>
        <v>0</v>
      </c>
      <c r="W148" s="146">
        <f>IF($C148='1. VSEBINA_SADRŽAJ'!$H$28,K148,K148/'1. VSEBINA_SADRŽAJ'!$B$49)</f>
        <v>0</v>
      </c>
      <c r="X148" s="239"/>
      <c r="Y148" s="4"/>
      <c r="AO148" s="240">
        <f t="shared" si="50"/>
        <v>0</v>
      </c>
      <c r="AP148" s="240">
        <f t="shared" si="51"/>
        <v>0</v>
      </c>
      <c r="AQ148" s="240">
        <f t="shared" si="52"/>
        <v>0</v>
      </c>
      <c r="AR148" s="240">
        <f t="shared" si="53"/>
        <v>1</v>
      </c>
      <c r="AS148" s="240">
        <f t="shared" si="54"/>
        <v>0</v>
      </c>
      <c r="AT148" s="240">
        <f t="shared" si="55"/>
        <v>1</v>
      </c>
    </row>
    <row r="149" spans="1:46" ht="33.75" customHeight="1">
      <c r="A149" s="260" t="s">
        <v>260</v>
      </c>
      <c r="B149" s="260"/>
      <c r="C149" s="21"/>
      <c r="D149" s="29"/>
      <c r="E149" s="29"/>
      <c r="F149" s="29"/>
      <c r="G149" s="29"/>
      <c r="H149" s="29"/>
      <c r="I149" s="29"/>
      <c r="J149" s="29"/>
      <c r="K149" s="29"/>
      <c r="L149" s="130">
        <f t="shared" si="29"/>
        <v>0</v>
      </c>
      <c r="M149" s="21"/>
      <c r="P149" s="146">
        <f>IF($C149='1. VSEBINA_SADRŽAJ'!$H$28,D149,D149/'1. VSEBINA_SADRŽAJ'!$B$49)</f>
        <v>0</v>
      </c>
      <c r="Q149" s="146">
        <f>IF($C149='1. VSEBINA_SADRŽAJ'!$H$28,E149,E149/'1. VSEBINA_SADRŽAJ'!$B$49)</f>
        <v>0</v>
      </c>
      <c r="R149" s="146">
        <f>IF($C149='1. VSEBINA_SADRŽAJ'!$H$28,F149,F149/'1. VSEBINA_SADRŽAJ'!$B$49)</f>
        <v>0</v>
      </c>
      <c r="S149" s="146">
        <f>IF($C149='1. VSEBINA_SADRŽAJ'!$H$28,G149,G149/'1. VSEBINA_SADRŽAJ'!$B$49)</f>
        <v>0</v>
      </c>
      <c r="T149" s="146">
        <f>IF($C149='1. VSEBINA_SADRŽAJ'!$H$28,H149,H149/'1. VSEBINA_SADRŽAJ'!$B$49)</f>
        <v>0</v>
      </c>
      <c r="U149" s="146">
        <f>IF($C149='1. VSEBINA_SADRŽAJ'!$H$28,I149,I149/'1. VSEBINA_SADRŽAJ'!$B$49)</f>
        <v>0</v>
      </c>
      <c r="V149" s="146">
        <f>IF($C149='1. VSEBINA_SADRŽAJ'!$H$28,J149,J149/'1. VSEBINA_SADRŽAJ'!$B$49)</f>
        <v>0</v>
      </c>
      <c r="W149" s="146">
        <f>IF($C149='1. VSEBINA_SADRŽAJ'!$H$28,K149,K149/'1. VSEBINA_SADRŽAJ'!$B$49)</f>
        <v>0</v>
      </c>
      <c r="X149" s="239"/>
      <c r="Y149" s="4"/>
      <c r="AO149" s="240">
        <f t="shared" si="50"/>
        <v>0</v>
      </c>
      <c r="AP149" s="240">
        <f t="shared" si="51"/>
        <v>0</v>
      </c>
      <c r="AQ149" s="240">
        <f t="shared" si="52"/>
        <v>0</v>
      </c>
      <c r="AR149" s="240">
        <f t="shared" si="53"/>
        <v>1</v>
      </c>
      <c r="AS149" s="240">
        <f t="shared" si="54"/>
        <v>0</v>
      </c>
      <c r="AT149" s="240">
        <f t="shared" si="55"/>
        <v>1</v>
      </c>
    </row>
    <row r="150" spans="1:46" ht="33.75" customHeight="1">
      <c r="A150" s="260" t="s">
        <v>261</v>
      </c>
      <c r="B150" s="260"/>
      <c r="C150" s="21"/>
      <c r="D150" s="29"/>
      <c r="E150" s="29"/>
      <c r="F150" s="29"/>
      <c r="G150" s="29"/>
      <c r="H150" s="29"/>
      <c r="I150" s="29"/>
      <c r="J150" s="29"/>
      <c r="K150" s="29"/>
      <c r="L150" s="130">
        <f t="shared" si="29"/>
        <v>0</v>
      </c>
      <c r="M150" s="21"/>
      <c r="P150" s="146">
        <f>IF($C150='1. VSEBINA_SADRŽAJ'!$H$28,D150,D150/'1. VSEBINA_SADRŽAJ'!$B$49)</f>
        <v>0</v>
      </c>
      <c r="Q150" s="146">
        <f>IF($C150='1. VSEBINA_SADRŽAJ'!$H$28,E150,E150/'1. VSEBINA_SADRŽAJ'!$B$49)</f>
        <v>0</v>
      </c>
      <c r="R150" s="146">
        <f>IF($C150='1. VSEBINA_SADRŽAJ'!$H$28,F150,F150/'1. VSEBINA_SADRŽAJ'!$B$49)</f>
        <v>0</v>
      </c>
      <c r="S150" s="146">
        <f>IF($C150='1. VSEBINA_SADRŽAJ'!$H$28,G150,G150/'1. VSEBINA_SADRŽAJ'!$B$49)</f>
        <v>0</v>
      </c>
      <c r="T150" s="146">
        <f>IF($C150='1. VSEBINA_SADRŽAJ'!$H$28,H150,H150/'1. VSEBINA_SADRŽAJ'!$B$49)</f>
        <v>0</v>
      </c>
      <c r="U150" s="146">
        <f>IF($C150='1. VSEBINA_SADRŽAJ'!$H$28,I150,I150/'1. VSEBINA_SADRŽAJ'!$B$49)</f>
        <v>0</v>
      </c>
      <c r="V150" s="146">
        <f>IF($C150='1. VSEBINA_SADRŽAJ'!$H$28,J150,J150/'1. VSEBINA_SADRŽAJ'!$B$49)</f>
        <v>0</v>
      </c>
      <c r="W150" s="146">
        <f>IF($C150='1. VSEBINA_SADRŽAJ'!$H$28,K150,K150/'1. VSEBINA_SADRŽAJ'!$B$49)</f>
        <v>0</v>
      </c>
      <c r="X150" s="239"/>
      <c r="Y150" s="4"/>
      <c r="AO150" s="240">
        <f t="shared" si="50"/>
        <v>0</v>
      </c>
      <c r="AP150" s="240">
        <f t="shared" si="51"/>
        <v>0</v>
      </c>
      <c r="AQ150" s="240">
        <f t="shared" si="52"/>
        <v>0</v>
      </c>
      <c r="AR150" s="240">
        <f t="shared" si="53"/>
        <v>1</v>
      </c>
      <c r="AS150" s="240">
        <f t="shared" si="54"/>
        <v>0</v>
      </c>
      <c r="AT150" s="240">
        <f t="shared" si="55"/>
        <v>1</v>
      </c>
    </row>
    <row r="151" spans="1:46" ht="33.75" customHeight="1">
      <c r="A151" s="260" t="s">
        <v>262</v>
      </c>
      <c r="B151" s="260"/>
      <c r="C151" s="21"/>
      <c r="D151" s="29"/>
      <c r="E151" s="29"/>
      <c r="F151" s="29"/>
      <c r="G151" s="29"/>
      <c r="H151" s="29"/>
      <c r="I151" s="29"/>
      <c r="J151" s="29"/>
      <c r="K151" s="29"/>
      <c r="L151" s="130">
        <f t="shared" si="29"/>
        <v>0</v>
      </c>
      <c r="M151" s="21"/>
      <c r="P151" s="146">
        <f>IF($C151='1. VSEBINA_SADRŽAJ'!$H$28,D151,D151/'1. VSEBINA_SADRŽAJ'!$B$49)</f>
        <v>0</v>
      </c>
      <c r="Q151" s="146">
        <f>IF($C151='1. VSEBINA_SADRŽAJ'!$H$28,E151,E151/'1. VSEBINA_SADRŽAJ'!$B$49)</f>
        <v>0</v>
      </c>
      <c r="R151" s="146">
        <f>IF($C151='1. VSEBINA_SADRŽAJ'!$H$28,F151,F151/'1. VSEBINA_SADRŽAJ'!$B$49)</f>
        <v>0</v>
      </c>
      <c r="S151" s="146">
        <f>IF($C151='1. VSEBINA_SADRŽAJ'!$H$28,G151,G151/'1. VSEBINA_SADRŽAJ'!$B$49)</f>
        <v>0</v>
      </c>
      <c r="T151" s="146">
        <f>IF($C151='1. VSEBINA_SADRŽAJ'!$H$28,H151,H151/'1. VSEBINA_SADRŽAJ'!$B$49)</f>
        <v>0</v>
      </c>
      <c r="U151" s="146">
        <f>IF($C151='1. VSEBINA_SADRŽAJ'!$H$28,I151,I151/'1. VSEBINA_SADRŽAJ'!$B$49)</f>
        <v>0</v>
      </c>
      <c r="V151" s="146">
        <f>IF($C151='1. VSEBINA_SADRŽAJ'!$H$28,J151,J151/'1. VSEBINA_SADRŽAJ'!$B$49)</f>
        <v>0</v>
      </c>
      <c r="W151" s="146">
        <f>IF($C151='1. VSEBINA_SADRŽAJ'!$H$28,K151,K151/'1. VSEBINA_SADRŽAJ'!$B$49)</f>
        <v>0</v>
      </c>
      <c r="X151" s="239"/>
      <c r="Y151" s="4"/>
      <c r="AO151" s="240">
        <f t="shared" si="50"/>
        <v>0</v>
      </c>
      <c r="AP151" s="240">
        <f t="shared" si="51"/>
        <v>0</v>
      </c>
      <c r="AQ151" s="240">
        <f t="shared" si="52"/>
        <v>0</v>
      </c>
      <c r="AR151" s="240">
        <f t="shared" si="53"/>
        <v>1</v>
      </c>
      <c r="AS151" s="240">
        <f t="shared" si="54"/>
        <v>0</v>
      </c>
      <c r="AT151" s="240">
        <f t="shared" si="55"/>
        <v>1</v>
      </c>
    </row>
    <row r="152" spans="1:46" ht="33.75" customHeight="1">
      <c r="A152" s="260" t="s">
        <v>263</v>
      </c>
      <c r="B152" s="260"/>
      <c r="C152" s="21"/>
      <c r="D152" s="29"/>
      <c r="E152" s="29"/>
      <c r="F152" s="29"/>
      <c r="G152" s="29"/>
      <c r="H152" s="29"/>
      <c r="I152" s="29"/>
      <c r="J152" s="29"/>
      <c r="K152" s="29"/>
      <c r="L152" s="130">
        <f t="shared" si="29"/>
        <v>0</v>
      </c>
      <c r="M152" s="21"/>
      <c r="P152" s="146">
        <f>IF($C152='1. VSEBINA_SADRŽAJ'!$H$28,D152,D152/'1. VSEBINA_SADRŽAJ'!$B$49)</f>
        <v>0</v>
      </c>
      <c r="Q152" s="146">
        <f>IF($C152='1. VSEBINA_SADRŽAJ'!$H$28,E152,E152/'1. VSEBINA_SADRŽAJ'!$B$49)</f>
        <v>0</v>
      </c>
      <c r="R152" s="146">
        <f>IF($C152='1. VSEBINA_SADRŽAJ'!$H$28,F152,F152/'1. VSEBINA_SADRŽAJ'!$B$49)</f>
        <v>0</v>
      </c>
      <c r="S152" s="146">
        <f>IF($C152='1. VSEBINA_SADRŽAJ'!$H$28,G152,G152/'1. VSEBINA_SADRŽAJ'!$B$49)</f>
        <v>0</v>
      </c>
      <c r="T152" s="146">
        <f>IF($C152='1. VSEBINA_SADRŽAJ'!$H$28,H152,H152/'1. VSEBINA_SADRŽAJ'!$B$49)</f>
        <v>0</v>
      </c>
      <c r="U152" s="146">
        <f>IF($C152='1. VSEBINA_SADRŽAJ'!$H$28,I152,I152/'1. VSEBINA_SADRŽAJ'!$B$49)</f>
        <v>0</v>
      </c>
      <c r="V152" s="146">
        <f>IF($C152='1. VSEBINA_SADRŽAJ'!$H$28,J152,J152/'1. VSEBINA_SADRŽAJ'!$B$49)</f>
        <v>0</v>
      </c>
      <c r="W152" s="146">
        <f>IF($C152='1. VSEBINA_SADRŽAJ'!$H$28,K152,K152/'1. VSEBINA_SADRŽAJ'!$B$49)</f>
        <v>0</v>
      </c>
      <c r="X152" s="239"/>
      <c r="Y152" s="4"/>
      <c r="AO152" s="240">
        <f t="shared" si="50"/>
        <v>0</v>
      </c>
      <c r="AP152" s="240">
        <f t="shared" si="51"/>
        <v>0</v>
      </c>
      <c r="AQ152" s="240">
        <f t="shared" si="52"/>
        <v>0</v>
      </c>
      <c r="AR152" s="240">
        <f t="shared" si="53"/>
        <v>1</v>
      </c>
      <c r="AS152" s="240">
        <f t="shared" si="54"/>
        <v>0</v>
      </c>
      <c r="AT152" s="240">
        <f t="shared" si="55"/>
        <v>1</v>
      </c>
    </row>
    <row r="153" spans="1:46" ht="33.75" customHeight="1">
      <c r="A153" s="260" t="s">
        <v>264</v>
      </c>
      <c r="B153" s="260"/>
      <c r="C153" s="21"/>
      <c r="D153" s="29"/>
      <c r="E153" s="29"/>
      <c r="F153" s="29"/>
      <c r="G153" s="29"/>
      <c r="H153" s="29"/>
      <c r="I153" s="29"/>
      <c r="J153" s="29"/>
      <c r="K153" s="29"/>
      <c r="L153" s="130">
        <f t="shared" si="29"/>
        <v>0</v>
      </c>
      <c r="M153" s="21"/>
      <c r="P153" s="146">
        <f>IF($C153='1. VSEBINA_SADRŽAJ'!$H$28,D153,D153/'1. VSEBINA_SADRŽAJ'!$B$49)</f>
        <v>0</v>
      </c>
      <c r="Q153" s="146">
        <f>IF($C153='1. VSEBINA_SADRŽAJ'!$H$28,E153,E153/'1. VSEBINA_SADRŽAJ'!$B$49)</f>
        <v>0</v>
      </c>
      <c r="R153" s="146">
        <f>IF($C153='1. VSEBINA_SADRŽAJ'!$H$28,F153,F153/'1. VSEBINA_SADRŽAJ'!$B$49)</f>
        <v>0</v>
      </c>
      <c r="S153" s="146">
        <f>IF($C153='1. VSEBINA_SADRŽAJ'!$H$28,G153,G153/'1. VSEBINA_SADRŽAJ'!$B$49)</f>
        <v>0</v>
      </c>
      <c r="T153" s="146">
        <f>IF($C153='1. VSEBINA_SADRŽAJ'!$H$28,H153,H153/'1. VSEBINA_SADRŽAJ'!$B$49)</f>
        <v>0</v>
      </c>
      <c r="U153" s="146">
        <f>IF($C153='1. VSEBINA_SADRŽAJ'!$H$28,I153,I153/'1. VSEBINA_SADRŽAJ'!$B$49)</f>
        <v>0</v>
      </c>
      <c r="V153" s="146">
        <f>IF($C153='1. VSEBINA_SADRŽAJ'!$H$28,J153,J153/'1. VSEBINA_SADRŽAJ'!$B$49)</f>
        <v>0</v>
      </c>
      <c r="W153" s="146">
        <f>IF($C153='1. VSEBINA_SADRŽAJ'!$H$28,K153,K153/'1. VSEBINA_SADRŽAJ'!$B$49)</f>
        <v>0</v>
      </c>
      <c r="X153" s="239"/>
      <c r="Y153" s="4"/>
      <c r="AO153" s="240">
        <f t="shared" si="50"/>
        <v>0</v>
      </c>
      <c r="AP153" s="240">
        <f t="shared" si="51"/>
        <v>0</v>
      </c>
      <c r="AQ153" s="240">
        <f t="shared" si="52"/>
        <v>0</v>
      </c>
      <c r="AR153" s="240">
        <f t="shared" si="53"/>
        <v>1</v>
      </c>
      <c r="AS153" s="240">
        <f t="shared" si="54"/>
        <v>0</v>
      </c>
      <c r="AT153" s="240">
        <f t="shared" si="55"/>
        <v>1</v>
      </c>
    </row>
    <row r="154" spans="1:46" ht="33.75" customHeight="1">
      <c r="A154" s="260" t="s">
        <v>265</v>
      </c>
      <c r="B154" s="260"/>
      <c r="C154" s="21"/>
      <c r="D154" s="29"/>
      <c r="E154" s="29"/>
      <c r="F154" s="29"/>
      <c r="G154" s="29"/>
      <c r="H154" s="29"/>
      <c r="I154" s="29"/>
      <c r="J154" s="29"/>
      <c r="K154" s="29"/>
      <c r="L154" s="130">
        <f t="shared" si="29"/>
        <v>0</v>
      </c>
      <c r="M154" s="21"/>
      <c r="P154" s="146">
        <f>IF($C154='1. VSEBINA_SADRŽAJ'!$H$28,D154,D154/'1. VSEBINA_SADRŽAJ'!$B$49)</f>
        <v>0</v>
      </c>
      <c r="Q154" s="146">
        <f>IF($C154='1. VSEBINA_SADRŽAJ'!$H$28,E154,E154/'1. VSEBINA_SADRŽAJ'!$B$49)</f>
        <v>0</v>
      </c>
      <c r="R154" s="146">
        <f>IF($C154='1. VSEBINA_SADRŽAJ'!$H$28,F154,F154/'1. VSEBINA_SADRŽAJ'!$B$49)</f>
        <v>0</v>
      </c>
      <c r="S154" s="146">
        <f>IF($C154='1. VSEBINA_SADRŽAJ'!$H$28,G154,G154/'1. VSEBINA_SADRŽAJ'!$B$49)</f>
        <v>0</v>
      </c>
      <c r="T154" s="146">
        <f>IF($C154='1. VSEBINA_SADRŽAJ'!$H$28,H154,H154/'1. VSEBINA_SADRŽAJ'!$B$49)</f>
        <v>0</v>
      </c>
      <c r="U154" s="146">
        <f>IF($C154='1. VSEBINA_SADRŽAJ'!$H$28,I154,I154/'1. VSEBINA_SADRŽAJ'!$B$49)</f>
        <v>0</v>
      </c>
      <c r="V154" s="146">
        <f>IF($C154='1. VSEBINA_SADRŽAJ'!$H$28,J154,J154/'1. VSEBINA_SADRŽAJ'!$B$49)</f>
        <v>0</v>
      </c>
      <c r="W154" s="146">
        <f>IF($C154='1. VSEBINA_SADRŽAJ'!$H$28,K154,K154/'1. VSEBINA_SADRŽAJ'!$B$49)</f>
        <v>0</v>
      </c>
      <c r="X154" s="239" t="str">
        <f t="shared" si="30"/>
        <v>.</v>
      </c>
      <c r="Y154" s="4"/>
      <c r="AO154" s="240">
        <f>IF(B154=AX154,0,1)</f>
        <v>0</v>
      </c>
      <c r="AP154" s="240">
        <f t="shared" si="51"/>
        <v>0</v>
      </c>
      <c r="AQ154" s="240">
        <f t="shared" si="52"/>
        <v>0</v>
      </c>
      <c r="AR154" s="240">
        <f t="shared" si="53"/>
        <v>1</v>
      </c>
      <c r="AS154" s="240">
        <f t="shared" si="54"/>
        <v>0</v>
      </c>
      <c r="AT154" s="240">
        <f t="shared" si="55"/>
        <v>1</v>
      </c>
    </row>
    <row r="155" spans="1:46" ht="15">
      <c r="A155" s="222" t="s">
        <v>143</v>
      </c>
      <c r="B155" s="151"/>
      <c r="C155" s="152"/>
      <c r="D155" s="153">
        <f>SUM(P115:P154)</f>
        <v>0</v>
      </c>
      <c r="E155" s="153">
        <f aca="true" t="shared" si="56" ref="E155:K155">SUM(Q115:Q154)</f>
        <v>0</v>
      </c>
      <c r="F155" s="153">
        <f t="shared" si="56"/>
        <v>0</v>
      </c>
      <c r="G155" s="153">
        <f t="shared" si="56"/>
        <v>0</v>
      </c>
      <c r="H155" s="153">
        <f t="shared" si="56"/>
        <v>0</v>
      </c>
      <c r="I155" s="153">
        <f t="shared" si="56"/>
        <v>0</v>
      </c>
      <c r="J155" s="153">
        <f t="shared" si="56"/>
        <v>0</v>
      </c>
      <c r="K155" s="153">
        <f t="shared" si="56"/>
        <v>0</v>
      </c>
      <c r="L155" s="130">
        <f>L154+L153+L152+L151+L150+L149+L148+L147+L146+L145+L144+L143+L142+L141+L140+L139+L138+L137+L136+L135+L134+L133+L132+L131+L130+L129+L128+L127+L126+L125+L124+L123+L122+L121+L120+L119+L118+L117+L116+L115</f>
        <v>0</v>
      </c>
      <c r="M155" s="21">
        <f>M154+M153+M152+M151+M150+M149+M148+M147+M146+M145+M144+M143+M142+M141+M140+M139+M138+M137+M136+M135+M134+M133+M132+M131+M130+M129+M128+M127+M126+M125+M124+M123+M122+M121+M120+M119+M118+M117+M116+M115</f>
        <v>0</v>
      </c>
      <c r="P155" s="154">
        <f>SUM(P115:P154)</f>
        <v>0</v>
      </c>
      <c r="Q155" s="154">
        <f aca="true" t="shared" si="57" ref="Q155:W155">SUM(Q115:Q154)</f>
        <v>0</v>
      </c>
      <c r="R155" s="154">
        <f t="shared" si="57"/>
        <v>0</v>
      </c>
      <c r="S155" s="154">
        <f>SUM(S115:S154)</f>
        <v>0</v>
      </c>
      <c r="T155" s="154">
        <f t="shared" si="57"/>
        <v>0</v>
      </c>
      <c r="U155" s="154">
        <f t="shared" si="57"/>
        <v>0</v>
      </c>
      <c r="V155" s="154">
        <f t="shared" si="57"/>
        <v>0</v>
      </c>
      <c r="W155" s="154">
        <f t="shared" si="57"/>
        <v>0</v>
      </c>
      <c r="X155" s="240"/>
      <c r="Y155" s="155">
        <f>SUM(P155:W155)</f>
        <v>0</v>
      </c>
      <c r="AO155" s="240"/>
      <c r="AP155" s="240"/>
      <c r="AQ155" s="240"/>
      <c r="AR155" s="240"/>
      <c r="AS155" s="240"/>
      <c r="AT155" s="240"/>
    </row>
    <row r="156" spans="1:46" ht="32.25" customHeight="1">
      <c r="A156" s="325" t="s">
        <v>275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V156" s="4"/>
      <c r="Y156" s="4"/>
      <c r="AO156" s="240"/>
      <c r="AP156" s="240"/>
      <c r="AQ156" s="240"/>
      <c r="AR156" s="240"/>
      <c r="AS156" s="240"/>
      <c r="AT156" s="240"/>
    </row>
    <row r="157" spans="1:46" ht="15" customHeight="1">
      <c r="A157" s="351"/>
      <c r="B157" s="351"/>
      <c r="C157" s="351"/>
      <c r="D157" s="351"/>
      <c r="E157" s="351"/>
      <c r="F157" s="351"/>
      <c r="G157" s="351"/>
      <c r="H157" s="351"/>
      <c r="I157" s="351"/>
      <c r="J157" s="351"/>
      <c r="K157" s="351"/>
      <c r="L157" s="351"/>
      <c r="M157" s="351"/>
      <c r="V157" s="4"/>
      <c r="Y157" s="4"/>
      <c r="AO157" s="240"/>
      <c r="AP157" s="240"/>
      <c r="AQ157" s="240"/>
      <c r="AR157" s="240"/>
      <c r="AS157" s="240"/>
      <c r="AT157" s="240"/>
    </row>
    <row r="158" spans="1:46" ht="15" customHeight="1">
      <c r="A158" s="156"/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V158" s="4"/>
      <c r="Y158" s="4"/>
      <c r="AO158" s="240"/>
      <c r="AP158" s="240"/>
      <c r="AQ158" s="240"/>
      <c r="AR158" s="240"/>
      <c r="AS158" s="240"/>
      <c r="AT158" s="240"/>
    </row>
    <row r="159" spans="1:25" ht="26.25">
      <c r="A159" s="349" t="s">
        <v>129</v>
      </c>
      <c r="B159" s="350"/>
      <c r="C159" s="310"/>
      <c r="D159" s="310"/>
      <c r="E159" s="74" t="s">
        <v>114</v>
      </c>
      <c r="V159" s="4"/>
      <c r="Y159" s="4"/>
    </row>
    <row r="160" spans="1:25" ht="40.5" customHeight="1">
      <c r="A160" s="327" t="s">
        <v>219</v>
      </c>
      <c r="B160" s="310"/>
      <c r="C160" s="310"/>
      <c r="D160" s="310"/>
      <c r="E160" s="157"/>
      <c r="V160" s="4"/>
      <c r="Y160" s="4"/>
    </row>
    <row r="161" spans="1:25" ht="0.75" customHeight="1" hidden="1">
      <c r="A161" s="158" t="s">
        <v>74</v>
      </c>
      <c r="V161" s="4"/>
      <c r="Y161" s="4"/>
    </row>
    <row r="162" spans="1:25" ht="14.25" hidden="1">
      <c r="A162" s="158" t="s">
        <v>63</v>
      </c>
      <c r="V162" s="4"/>
      <c r="Y162" s="4"/>
    </row>
    <row r="163" spans="1:25" ht="14.25" hidden="1">
      <c r="A163" s="159" t="s">
        <v>77</v>
      </c>
      <c r="V163" s="4"/>
      <c r="Y163" s="4"/>
    </row>
    <row r="164" spans="1:27" ht="15">
      <c r="A164" s="371" t="s">
        <v>220</v>
      </c>
      <c r="B164" s="372"/>
      <c r="C164" s="372"/>
      <c r="D164" s="372"/>
      <c r="P164" s="138" t="s">
        <v>142</v>
      </c>
      <c r="V164" s="4"/>
      <c r="Y164" s="4"/>
      <c r="AA164" s="138" t="s">
        <v>75</v>
      </c>
    </row>
    <row r="165" spans="1:37" s="77" customFormat="1" ht="74.25">
      <c r="A165" s="160" t="s">
        <v>182</v>
      </c>
      <c r="B165" s="161" t="s">
        <v>131</v>
      </c>
      <c r="C165" s="161" t="s">
        <v>132</v>
      </c>
      <c r="D165" s="140" t="s">
        <v>141</v>
      </c>
      <c r="E165" s="140" t="s">
        <v>140</v>
      </c>
      <c r="F165" s="140" t="s">
        <v>139</v>
      </c>
      <c r="G165" s="140" t="s">
        <v>138</v>
      </c>
      <c r="H165" s="140" t="s">
        <v>137</v>
      </c>
      <c r="I165" s="140" t="s">
        <v>136</v>
      </c>
      <c r="J165" s="140" t="s">
        <v>135</v>
      </c>
      <c r="K165" s="140" t="s">
        <v>134</v>
      </c>
      <c r="L165" s="162" t="s">
        <v>121</v>
      </c>
      <c r="M165" s="163" t="s">
        <v>127</v>
      </c>
      <c r="P165" s="252" t="s">
        <v>15</v>
      </c>
      <c r="Q165" s="221" t="s">
        <v>140</v>
      </c>
      <c r="R165" s="221" t="s">
        <v>139</v>
      </c>
      <c r="S165" s="221" t="s">
        <v>138</v>
      </c>
      <c r="T165" s="221" t="s">
        <v>137</v>
      </c>
      <c r="U165" s="221" t="s">
        <v>136</v>
      </c>
      <c r="V165" s="221" t="s">
        <v>135</v>
      </c>
      <c r="W165" s="221" t="s">
        <v>134</v>
      </c>
      <c r="AA165" s="77" t="s">
        <v>73</v>
      </c>
      <c r="AD165" s="144" t="s">
        <v>65</v>
      </c>
      <c r="AE165" s="144" t="s">
        <v>66</v>
      </c>
      <c r="AF165" s="144" t="s">
        <v>67</v>
      </c>
      <c r="AG165" s="144" t="s">
        <v>68</v>
      </c>
      <c r="AH165" s="144" t="s">
        <v>69</v>
      </c>
      <c r="AI165" s="144" t="s">
        <v>70</v>
      </c>
      <c r="AJ165" s="144" t="s">
        <v>71</v>
      </c>
      <c r="AK165" s="144" t="s">
        <v>72</v>
      </c>
    </row>
    <row r="166" spans="1:48" ht="15">
      <c r="A166" s="260" t="s">
        <v>279</v>
      </c>
      <c r="B166" s="268"/>
      <c r="C166" s="22"/>
      <c r="D166" s="30"/>
      <c r="E166" s="30"/>
      <c r="F166" s="30"/>
      <c r="G166" s="30"/>
      <c r="H166" s="30"/>
      <c r="I166" s="30"/>
      <c r="J166" s="30"/>
      <c r="K166" s="30"/>
      <c r="L166" s="130">
        <f aca="true" t="shared" si="58" ref="L166:L175">SUM(P166:W166)</f>
        <v>0</v>
      </c>
      <c r="M166" s="23"/>
      <c r="P166" s="250">
        <f>IF($C166='1. VSEBINA_SADRŽAJ'!$H$28,D166,D166/'1. VSEBINA_SADRŽAJ'!$B$49)</f>
        <v>0</v>
      </c>
      <c r="Q166" s="146">
        <f>IF($C166='1. VSEBINA_SADRŽAJ'!$H$28,E166,E166/'1. VSEBINA_SADRŽAJ'!$B$49)</f>
        <v>0</v>
      </c>
      <c r="R166" s="146">
        <f>IF($C166='1. VSEBINA_SADRŽAJ'!$H$28,F166,F166/'1. VSEBINA_SADRŽAJ'!$B$49)</f>
        <v>0</v>
      </c>
      <c r="S166" s="146">
        <f>IF($C166='1. VSEBINA_SADRŽAJ'!$H$28,G166,G166/'1. VSEBINA_SADRŽAJ'!$B$49)</f>
        <v>0</v>
      </c>
      <c r="T166" s="146">
        <f>IF($C166='1. VSEBINA_SADRŽAJ'!$H$28,H166,H166/'1. VSEBINA_SADRŽAJ'!$B$49)</f>
        <v>0</v>
      </c>
      <c r="U166" s="146">
        <f>IF($C166='1. VSEBINA_SADRŽAJ'!$H$28,I166,I166/'1. VSEBINA_SADRŽAJ'!$B$49)</f>
        <v>0</v>
      </c>
      <c r="V166" s="146">
        <f>IF($C166='1. VSEBINA_SADRŽAJ'!$H$28,J166,J166/'1. VSEBINA_SADRŽAJ'!$B$49)</f>
        <v>0</v>
      </c>
      <c r="W166" s="146">
        <f>IF($C166='1. VSEBINA_SADRŽAJ'!$H$28,K166,K166/'1. VSEBINA_SADRŽAJ'!$B$49)</f>
        <v>0</v>
      </c>
      <c r="X166" s="239" t="str">
        <f aca="true" t="shared" si="59" ref="X166:X175">IF(AT166=1,".","data missing")</f>
        <v>.</v>
      </c>
      <c r="Y166" s="4"/>
      <c r="AA166" s="4" t="str">
        <f>+AA115</f>
        <v>LP - P1 - </v>
      </c>
      <c r="AD166" s="148">
        <f>+SUMIF($B$166:$B$175,$AA166,$P$166:$P$175)+SUMIF($D$185:$D$194,$AA166,$P$185:$P$194)+SUMIF($D$201:$D$210,$AA166,$P$201:$P$210)</f>
        <v>0</v>
      </c>
      <c r="AE166" s="148">
        <f>+SUMIF($B$166:$B$175,$AA166,$Q$166:$Q$175)+SUMIF($D$185:$D$194,$AA166,$Q$185:$Q$194)+SUMIF($D$201:$D$210,$AA166,$Q$201:$Q$210)</f>
        <v>0</v>
      </c>
      <c r="AF166" s="148">
        <f>+SUMIF($B$166:$B$175,$AA166,$R$166:$R$175)+SUMIF($D$185:$D$194,$AA166,$R$185:$R$194)+SUMIF($D$201:$D$210,$AA166,$R$201:$R$210)</f>
        <v>0</v>
      </c>
      <c r="AG166" s="148">
        <f>+SUMIF($B$166:$B$175,$AA166,$S$166:$S$175)+SUMIF($D$185:$D$194,$AA166,$S$185:$S$194)+SUMIF($D$201:$D$210,$AA166,$S$201:$S$210)</f>
        <v>0</v>
      </c>
      <c r="AH166" s="148">
        <f>+SUMIF($B$166:$B$175,$AA166,$T$166:$T$175)+SUMIF($D$185:$D$194,$AA166,$T$185:$T$194)+SUMIF($D$201:$D$210,$AA166,$T$201:$T$210)</f>
        <v>0</v>
      </c>
      <c r="AI166" s="148">
        <f>+SUMIF($B$166:$B$175,$AA166,$U$166:$U$175)+SUMIF($D$185:$D$194,$AA166,$U$185:$U$194)+SUMIF($D$201:$D$210,$AA166,$U$201:$U$210)</f>
        <v>0</v>
      </c>
      <c r="AJ166" s="148">
        <f>+SUMIF($B$166:$B$175,$AA166,$V$166:$V$175)+SUMIF($D$185:$D$194,$AA166,$V$185:$V$194)+SUMIF($D$201:$D$210,$AA166,$V$201:$V$210)</f>
        <v>0</v>
      </c>
      <c r="AK166" s="148">
        <f>+SUMIF($B$166:$B$175,$AA166,$W$166:$W$175)+SUMIF($D$185:$D$194,$AA166,$W$185:$W$194)+SUMIF($D$201:$D$210,$AA166,$W$201:$W$210)</f>
        <v>0</v>
      </c>
      <c r="AL166" s="149">
        <f aca="true" t="shared" si="60" ref="AL166:AL185">SUM(AD166:AK166)</f>
        <v>0</v>
      </c>
      <c r="AO166" s="240">
        <f>IF(B166=AX166,0,1)</f>
        <v>0</v>
      </c>
      <c r="AP166" s="240">
        <f>IF(C166=AX166,0,1)</f>
        <v>0</v>
      </c>
      <c r="AQ166" s="240">
        <f>IF(D166+E166+F166+G166+H166+I166+J166+K166=0,0,1)</f>
        <v>0</v>
      </c>
      <c r="AR166" s="240">
        <f>IF(AO166+AP166+AQ166=0,1,0)</f>
        <v>1</v>
      </c>
      <c r="AS166" s="240">
        <f>IF(AO166+AP166+AQ166=3,1,0)</f>
        <v>0</v>
      </c>
      <c r="AT166" s="240">
        <f>AR166+AS166</f>
        <v>1</v>
      </c>
      <c r="AU166" s="240"/>
      <c r="AV166" s="240"/>
    </row>
    <row r="167" spans="1:48" ht="15">
      <c r="A167" s="260" t="s">
        <v>172</v>
      </c>
      <c r="B167" s="269"/>
      <c r="C167" s="22"/>
      <c r="D167" s="30"/>
      <c r="E167" s="30"/>
      <c r="F167" s="30"/>
      <c r="G167" s="30"/>
      <c r="H167" s="30"/>
      <c r="I167" s="30"/>
      <c r="J167" s="30"/>
      <c r="K167" s="30"/>
      <c r="L167" s="130">
        <f t="shared" si="58"/>
        <v>0</v>
      </c>
      <c r="M167" s="25"/>
      <c r="P167" s="146">
        <f>IF($C167='1. VSEBINA_SADRŽAJ'!$H$28,D167,D167/'1. VSEBINA_SADRŽAJ'!$B$49)</f>
        <v>0</v>
      </c>
      <c r="Q167" s="146">
        <f>IF($C167='1. VSEBINA_SADRŽAJ'!$H$28,E167,E167/'1. VSEBINA_SADRŽAJ'!$B$49)</f>
        <v>0</v>
      </c>
      <c r="R167" s="146">
        <f>IF($C167='1. VSEBINA_SADRŽAJ'!$H$28,F167,F167/'1. VSEBINA_SADRŽAJ'!$B$49)</f>
        <v>0</v>
      </c>
      <c r="S167" s="146">
        <f>IF($C167='1. VSEBINA_SADRŽAJ'!$H$28,G167,G167/'1. VSEBINA_SADRŽAJ'!$B$49)</f>
        <v>0</v>
      </c>
      <c r="T167" s="146">
        <f>IF($C167='1. VSEBINA_SADRŽAJ'!$H$28,H167,H167/'1. VSEBINA_SADRŽAJ'!$B$49)</f>
        <v>0</v>
      </c>
      <c r="U167" s="146">
        <f>IF($C167='1. VSEBINA_SADRŽAJ'!$H$28,I167,I167/'1. VSEBINA_SADRŽAJ'!$B$49)</f>
        <v>0</v>
      </c>
      <c r="V167" s="146">
        <f>IF($C167='1. VSEBINA_SADRŽAJ'!$H$28,J167,J167/'1. VSEBINA_SADRŽAJ'!$B$49)</f>
        <v>0</v>
      </c>
      <c r="W167" s="146">
        <f>IF($C167='1. VSEBINA_SADRŽAJ'!$H$28,K167,K167/'1. VSEBINA_SADRŽAJ'!$B$49)</f>
        <v>0</v>
      </c>
      <c r="X167" s="239" t="str">
        <f t="shared" si="59"/>
        <v>.</v>
      </c>
      <c r="Y167" s="4"/>
      <c r="AA167" s="4" t="str">
        <f aca="true" t="shared" si="61" ref="AA167:AA185">+AA116</f>
        <v>P2 -</v>
      </c>
      <c r="AD167" s="148">
        <f aca="true" t="shared" si="62" ref="AD167:AD185">+SUMIF($B$166:$B$175,$AA167,$P$166:$P$175)+SUMIF($D$185:$D$194,$AA167,$P$185:$P$194)+SUMIF($D$201:$D$210,$AA167,$P$201:$P$210)</f>
        <v>0</v>
      </c>
      <c r="AE167" s="148">
        <f aca="true" t="shared" si="63" ref="AE167:AE185">+SUMIF($B$166:$B$175,$AA167,$Q$166:$Q$175)+SUMIF($D$185:$D$194,$AA167,$Q$185:$Q$194)+SUMIF($D$201:$D$210,$AA167,$Q$201:$Q$210)</f>
        <v>0</v>
      </c>
      <c r="AF167" s="148">
        <f aca="true" t="shared" si="64" ref="AF167:AF185">+SUMIF($B$166:$B$175,$AA167,$R$166:$R$175)+SUMIF($D$185:$D$194,$AA167,$R$185:$R$194)+SUMIF($D$201:$D$210,$AA167,$R$201:$R$210)</f>
        <v>0</v>
      </c>
      <c r="AG167" s="148">
        <f aca="true" t="shared" si="65" ref="AG167:AG185">+SUMIF($B$166:$B$175,$AA167,$S$166:$S$175)+SUMIF($D$185:$D$194,$AA167,$S$185:$S$194)+SUMIF($D$201:$D$210,$AA167,$S$201:$S$210)</f>
        <v>0</v>
      </c>
      <c r="AH167" s="148">
        <f aca="true" t="shared" si="66" ref="AH167:AH185">+SUMIF($B$166:$B$175,$AA167,$T$166:$T$175)+SUMIF($D$185:$D$194,$AA167,$T$185:$T$194)+SUMIF($D$201:$D$210,$AA167,$T$201:$T$210)</f>
        <v>0</v>
      </c>
      <c r="AI167" s="148">
        <f aca="true" t="shared" si="67" ref="AI167:AI185">+SUMIF($B$166:$B$175,$AA167,$U$166:$U$175)+SUMIF($D$185:$D$194,$AA167,$U$185:$U$194)+SUMIF($D$201:$D$210,$AA167,$U$201:$U$210)</f>
        <v>0</v>
      </c>
      <c r="AJ167" s="148">
        <f aca="true" t="shared" si="68" ref="AJ167:AJ185">+SUMIF($B$166:$B$175,$AA167,$V$166:$V$175)+SUMIF($D$185:$D$194,$AA167,$V$185:$V$194)+SUMIF($D$201:$D$210,$AA167,$V$201:$V$210)</f>
        <v>0</v>
      </c>
      <c r="AK167" s="148">
        <f aca="true" t="shared" si="69" ref="AK167:AK185">+SUMIF($B$166:$B$175,$AA167,$W$166:$W$175)+SUMIF($D$185:$D$194,$AA167,$W$185:$W$194)+SUMIF($D$201:$D$210,$AA167,$W$201:$W$210)</f>
        <v>0</v>
      </c>
      <c r="AL167" s="149">
        <f t="shared" si="60"/>
        <v>0</v>
      </c>
      <c r="AO167" s="240">
        <f aca="true" t="shared" si="70" ref="AO167:AO177">IF(B167=AX167,0,1)</f>
        <v>0</v>
      </c>
      <c r="AP167" s="240">
        <f aca="true" t="shared" si="71" ref="AP167:AP177">IF(C167=AX167,0,1)</f>
        <v>0</v>
      </c>
      <c r="AQ167" s="240">
        <f aca="true" t="shared" si="72" ref="AQ167:AQ177">IF(D167+E167+F167+G167+H167+I167+J167+K167=0,0,1)</f>
        <v>0</v>
      </c>
      <c r="AR167" s="240">
        <f aca="true" t="shared" si="73" ref="AR167:AR177">IF(AO167+AP167+AQ167=0,1,0)</f>
        <v>1</v>
      </c>
      <c r="AS167" s="240">
        <f aca="true" t="shared" si="74" ref="AS167:AS177">IF(AO167+AP167+AQ167=3,1,0)</f>
        <v>0</v>
      </c>
      <c r="AT167" s="240">
        <f aca="true" t="shared" si="75" ref="AT167:AT177">AR167+AS167</f>
        <v>1</v>
      </c>
      <c r="AU167" s="240"/>
      <c r="AV167" s="240"/>
    </row>
    <row r="168" spans="1:48" ht="15">
      <c r="A168" s="260" t="s">
        <v>173</v>
      </c>
      <c r="B168" s="269"/>
      <c r="C168" s="22"/>
      <c r="D168" s="30"/>
      <c r="E168" s="30"/>
      <c r="F168" s="30"/>
      <c r="G168" s="30"/>
      <c r="H168" s="30"/>
      <c r="I168" s="30"/>
      <c r="J168" s="30"/>
      <c r="K168" s="30"/>
      <c r="L168" s="130">
        <f t="shared" si="58"/>
        <v>0</v>
      </c>
      <c r="M168" s="25"/>
      <c r="P168" s="146">
        <f>IF($C168='1. VSEBINA_SADRŽAJ'!$H$28,D168,D168/'1. VSEBINA_SADRŽAJ'!$B$49)</f>
        <v>0</v>
      </c>
      <c r="Q168" s="146">
        <f>IF($C168='1. VSEBINA_SADRŽAJ'!$H$28,E168,E168/'1. VSEBINA_SADRŽAJ'!$B$49)</f>
        <v>0</v>
      </c>
      <c r="R168" s="146">
        <f>IF($C168='1. VSEBINA_SADRŽAJ'!$H$28,F168,F168/'1. VSEBINA_SADRŽAJ'!$B$49)</f>
        <v>0</v>
      </c>
      <c r="S168" s="146">
        <f>IF($C168='1. VSEBINA_SADRŽAJ'!$H$28,G168,G168/'1. VSEBINA_SADRŽAJ'!$B$49)</f>
        <v>0</v>
      </c>
      <c r="T168" s="146">
        <f>IF($C168='1. VSEBINA_SADRŽAJ'!$H$28,H168,H168/'1. VSEBINA_SADRŽAJ'!$B$49)</f>
        <v>0</v>
      </c>
      <c r="U168" s="146">
        <f>IF($C168='1. VSEBINA_SADRŽAJ'!$H$28,I168,I168/'1. VSEBINA_SADRŽAJ'!$B$49)</f>
        <v>0</v>
      </c>
      <c r="V168" s="146">
        <f>IF($C168='1. VSEBINA_SADRŽAJ'!$H$28,J168,J168/'1. VSEBINA_SADRŽAJ'!$B$49)</f>
        <v>0</v>
      </c>
      <c r="W168" s="146">
        <f>IF($C168='1. VSEBINA_SADRŽAJ'!$H$28,K168,K168/'1. VSEBINA_SADRŽAJ'!$B$49)</f>
        <v>0</v>
      </c>
      <c r="X168" s="239" t="str">
        <f t="shared" si="59"/>
        <v>.</v>
      </c>
      <c r="Y168" s="4"/>
      <c r="AA168" s="4" t="str">
        <f t="shared" si="61"/>
        <v>P3 - </v>
      </c>
      <c r="AD168" s="148">
        <f t="shared" si="62"/>
        <v>0</v>
      </c>
      <c r="AE168" s="148">
        <f t="shared" si="63"/>
        <v>0</v>
      </c>
      <c r="AF168" s="148">
        <f t="shared" si="64"/>
        <v>0</v>
      </c>
      <c r="AG168" s="148">
        <f t="shared" si="65"/>
        <v>0</v>
      </c>
      <c r="AH168" s="148">
        <f t="shared" si="66"/>
        <v>0</v>
      </c>
      <c r="AI168" s="148">
        <f t="shared" si="67"/>
        <v>0</v>
      </c>
      <c r="AJ168" s="148">
        <f t="shared" si="68"/>
        <v>0</v>
      </c>
      <c r="AK168" s="148">
        <f t="shared" si="69"/>
        <v>0</v>
      </c>
      <c r="AL168" s="149">
        <f t="shared" si="60"/>
        <v>0</v>
      </c>
      <c r="AO168" s="240">
        <f t="shared" si="70"/>
        <v>0</v>
      </c>
      <c r="AP168" s="240">
        <f t="shared" si="71"/>
        <v>0</v>
      </c>
      <c r="AQ168" s="240">
        <f t="shared" si="72"/>
        <v>0</v>
      </c>
      <c r="AR168" s="240">
        <f t="shared" si="73"/>
        <v>1</v>
      </c>
      <c r="AS168" s="240">
        <f t="shared" si="74"/>
        <v>0</v>
      </c>
      <c r="AT168" s="240">
        <f t="shared" si="75"/>
        <v>1</v>
      </c>
      <c r="AU168" s="240"/>
      <c r="AV168" s="240"/>
    </row>
    <row r="169" spans="1:48" ht="15">
      <c r="A169" s="260" t="s">
        <v>174</v>
      </c>
      <c r="B169" s="269"/>
      <c r="C169" s="22"/>
      <c r="D169" s="30"/>
      <c r="E169" s="30"/>
      <c r="F169" s="30"/>
      <c r="G169" s="30"/>
      <c r="H169" s="30"/>
      <c r="I169" s="30"/>
      <c r="J169" s="30"/>
      <c r="K169" s="30"/>
      <c r="L169" s="130">
        <f t="shared" si="58"/>
        <v>0</v>
      </c>
      <c r="M169" s="25"/>
      <c r="P169" s="146">
        <f>IF($C169='1. VSEBINA_SADRŽAJ'!$H$28,D169,D169/'1. VSEBINA_SADRŽAJ'!$B$49)</f>
        <v>0</v>
      </c>
      <c r="Q169" s="146">
        <f>IF($C169='1. VSEBINA_SADRŽAJ'!$H$28,E169,E169/'1. VSEBINA_SADRŽAJ'!$B$49)</f>
        <v>0</v>
      </c>
      <c r="R169" s="146">
        <f>IF($C169='1. VSEBINA_SADRŽAJ'!$H$28,F169,F169/'1. VSEBINA_SADRŽAJ'!$B$49)</f>
        <v>0</v>
      </c>
      <c r="S169" s="146">
        <f>IF($C169='1. VSEBINA_SADRŽAJ'!$H$28,G169,G169/'1. VSEBINA_SADRŽAJ'!$B$49)</f>
        <v>0</v>
      </c>
      <c r="T169" s="146">
        <f>IF($C169='1. VSEBINA_SADRŽAJ'!$H$28,H169,H169/'1. VSEBINA_SADRŽAJ'!$B$49)</f>
        <v>0</v>
      </c>
      <c r="U169" s="146">
        <f>IF($C169='1. VSEBINA_SADRŽAJ'!$H$28,I169,I169/'1. VSEBINA_SADRŽAJ'!$B$49)</f>
        <v>0</v>
      </c>
      <c r="V169" s="146">
        <f>IF($C169='1. VSEBINA_SADRŽAJ'!$H$28,J169,J169/'1. VSEBINA_SADRŽAJ'!$B$49)</f>
        <v>0</v>
      </c>
      <c r="W169" s="146">
        <f>IF($C169='1. VSEBINA_SADRŽAJ'!$H$28,K169,K169/'1. VSEBINA_SADRŽAJ'!$B$49)</f>
        <v>0</v>
      </c>
      <c r="X169" s="239" t="str">
        <f t="shared" si="59"/>
        <v>.</v>
      </c>
      <c r="Y169" s="4"/>
      <c r="AA169" s="4" t="str">
        <f t="shared" si="61"/>
        <v>P4 -</v>
      </c>
      <c r="AD169" s="148">
        <f t="shared" si="62"/>
        <v>0</v>
      </c>
      <c r="AE169" s="148">
        <f t="shared" si="63"/>
        <v>0</v>
      </c>
      <c r="AF169" s="148">
        <f t="shared" si="64"/>
        <v>0</v>
      </c>
      <c r="AG169" s="148">
        <f t="shared" si="65"/>
        <v>0</v>
      </c>
      <c r="AH169" s="148">
        <f t="shared" si="66"/>
        <v>0</v>
      </c>
      <c r="AI169" s="148">
        <f t="shared" si="67"/>
        <v>0</v>
      </c>
      <c r="AJ169" s="148">
        <f t="shared" si="68"/>
        <v>0</v>
      </c>
      <c r="AK169" s="148">
        <f t="shared" si="69"/>
        <v>0</v>
      </c>
      <c r="AL169" s="149">
        <f t="shared" si="60"/>
        <v>0</v>
      </c>
      <c r="AO169" s="240">
        <f t="shared" si="70"/>
        <v>0</v>
      </c>
      <c r="AP169" s="240">
        <f t="shared" si="71"/>
        <v>0</v>
      </c>
      <c r="AQ169" s="240">
        <f t="shared" si="72"/>
        <v>0</v>
      </c>
      <c r="AR169" s="240">
        <f t="shared" si="73"/>
        <v>1</v>
      </c>
      <c r="AS169" s="240">
        <f t="shared" si="74"/>
        <v>0</v>
      </c>
      <c r="AT169" s="240">
        <f t="shared" si="75"/>
        <v>1</v>
      </c>
      <c r="AU169" s="240"/>
      <c r="AV169" s="240"/>
    </row>
    <row r="170" spans="1:48" ht="15">
      <c r="A170" s="260" t="s">
        <v>175</v>
      </c>
      <c r="B170" s="269"/>
      <c r="C170" s="22"/>
      <c r="D170" s="30"/>
      <c r="E170" s="30"/>
      <c r="F170" s="30"/>
      <c r="G170" s="30"/>
      <c r="H170" s="30"/>
      <c r="I170" s="30"/>
      <c r="J170" s="30"/>
      <c r="K170" s="30"/>
      <c r="L170" s="130">
        <f t="shared" si="58"/>
        <v>0</v>
      </c>
      <c r="M170" s="25"/>
      <c r="P170" s="146">
        <f>IF($C170='1. VSEBINA_SADRŽAJ'!$H$28,D170,D170/'1. VSEBINA_SADRŽAJ'!$B$49)</f>
        <v>0</v>
      </c>
      <c r="Q170" s="146">
        <f>IF($C170='1. VSEBINA_SADRŽAJ'!$H$28,E170,E170/'1. VSEBINA_SADRŽAJ'!$B$49)</f>
        <v>0</v>
      </c>
      <c r="R170" s="146">
        <f>IF($C170='1. VSEBINA_SADRŽAJ'!$H$28,F170,F170/'1. VSEBINA_SADRŽAJ'!$B$49)</f>
        <v>0</v>
      </c>
      <c r="S170" s="146">
        <f>IF($C170='1. VSEBINA_SADRŽAJ'!$H$28,G170,G170/'1. VSEBINA_SADRŽAJ'!$B$49)</f>
        <v>0</v>
      </c>
      <c r="T170" s="146">
        <f>IF($C170='1. VSEBINA_SADRŽAJ'!$H$28,H170,H170/'1. VSEBINA_SADRŽAJ'!$B$49)</f>
        <v>0</v>
      </c>
      <c r="U170" s="146">
        <f>IF($C170='1. VSEBINA_SADRŽAJ'!$H$28,I170,I170/'1. VSEBINA_SADRŽAJ'!$B$49)</f>
        <v>0</v>
      </c>
      <c r="V170" s="146">
        <f>IF($C170='1. VSEBINA_SADRŽAJ'!$H$28,J170,J170/'1. VSEBINA_SADRŽAJ'!$B$49)</f>
        <v>0</v>
      </c>
      <c r="W170" s="146">
        <f>IF($C170='1. VSEBINA_SADRŽAJ'!$H$28,K170,K170/'1. VSEBINA_SADRŽAJ'!$B$49)</f>
        <v>0</v>
      </c>
      <c r="X170" s="239" t="str">
        <f t="shared" si="59"/>
        <v>.</v>
      </c>
      <c r="Y170" s="4"/>
      <c r="AA170" s="4" t="str">
        <f t="shared" si="61"/>
        <v>P5 -</v>
      </c>
      <c r="AD170" s="148">
        <f t="shared" si="62"/>
        <v>0</v>
      </c>
      <c r="AE170" s="148">
        <f t="shared" si="63"/>
        <v>0</v>
      </c>
      <c r="AF170" s="148">
        <f t="shared" si="64"/>
        <v>0</v>
      </c>
      <c r="AG170" s="148">
        <f t="shared" si="65"/>
        <v>0</v>
      </c>
      <c r="AH170" s="148">
        <f t="shared" si="66"/>
        <v>0</v>
      </c>
      <c r="AI170" s="148">
        <f t="shared" si="67"/>
        <v>0</v>
      </c>
      <c r="AJ170" s="148">
        <f t="shared" si="68"/>
        <v>0</v>
      </c>
      <c r="AK170" s="148">
        <f t="shared" si="69"/>
        <v>0</v>
      </c>
      <c r="AL170" s="149">
        <f t="shared" si="60"/>
        <v>0</v>
      </c>
      <c r="AO170" s="240">
        <f t="shared" si="70"/>
        <v>0</v>
      </c>
      <c r="AP170" s="240">
        <f t="shared" si="71"/>
        <v>0</v>
      </c>
      <c r="AQ170" s="240">
        <f t="shared" si="72"/>
        <v>0</v>
      </c>
      <c r="AR170" s="240">
        <f t="shared" si="73"/>
        <v>1</v>
      </c>
      <c r="AS170" s="240">
        <f t="shared" si="74"/>
        <v>0</v>
      </c>
      <c r="AT170" s="240">
        <f t="shared" si="75"/>
        <v>1</v>
      </c>
      <c r="AU170" s="240"/>
      <c r="AV170" s="240"/>
    </row>
    <row r="171" spans="1:48" ht="15">
      <c r="A171" s="260" t="s">
        <v>176</v>
      </c>
      <c r="B171" s="269"/>
      <c r="C171" s="22"/>
      <c r="D171" s="30"/>
      <c r="E171" s="30"/>
      <c r="F171" s="30"/>
      <c r="G171" s="30"/>
      <c r="H171" s="30"/>
      <c r="I171" s="30"/>
      <c r="J171" s="30"/>
      <c r="K171" s="30"/>
      <c r="L171" s="130">
        <f t="shared" si="58"/>
        <v>0</v>
      </c>
      <c r="M171" s="25"/>
      <c r="P171" s="146">
        <f>IF($C171='1. VSEBINA_SADRŽAJ'!$H$28,D171,D171/'1. VSEBINA_SADRŽAJ'!$B$49)</f>
        <v>0</v>
      </c>
      <c r="Q171" s="146">
        <f>IF($C171='1. VSEBINA_SADRŽAJ'!$H$28,E171,E171/'1. VSEBINA_SADRŽAJ'!$B$49)</f>
        <v>0</v>
      </c>
      <c r="R171" s="146">
        <f>IF($C171='1. VSEBINA_SADRŽAJ'!$H$28,F171,F171/'1. VSEBINA_SADRŽAJ'!$B$49)</f>
        <v>0</v>
      </c>
      <c r="S171" s="146">
        <f>IF($C171='1. VSEBINA_SADRŽAJ'!$H$28,G171,G171/'1. VSEBINA_SADRŽAJ'!$B$49)</f>
        <v>0</v>
      </c>
      <c r="T171" s="146">
        <f>IF($C171='1. VSEBINA_SADRŽAJ'!$H$28,H171,H171/'1. VSEBINA_SADRŽAJ'!$B$49)</f>
        <v>0</v>
      </c>
      <c r="U171" s="146">
        <f>IF($C171='1. VSEBINA_SADRŽAJ'!$H$28,I171,I171/'1. VSEBINA_SADRŽAJ'!$B$49)</f>
        <v>0</v>
      </c>
      <c r="V171" s="146">
        <f>IF($C171='1. VSEBINA_SADRŽAJ'!$H$28,J171,J171/'1. VSEBINA_SADRŽAJ'!$B$49)</f>
        <v>0</v>
      </c>
      <c r="W171" s="146">
        <f>IF($C171='1. VSEBINA_SADRŽAJ'!$H$28,K171,K171/'1. VSEBINA_SADRŽAJ'!$B$49)</f>
        <v>0</v>
      </c>
      <c r="X171" s="239" t="str">
        <f t="shared" si="59"/>
        <v>.</v>
      </c>
      <c r="Y171" s="4"/>
      <c r="AA171" s="4" t="str">
        <f t="shared" si="61"/>
        <v>P6 -</v>
      </c>
      <c r="AD171" s="148">
        <f t="shared" si="62"/>
        <v>0</v>
      </c>
      <c r="AE171" s="148">
        <f t="shared" si="63"/>
        <v>0</v>
      </c>
      <c r="AF171" s="148">
        <f t="shared" si="64"/>
        <v>0</v>
      </c>
      <c r="AG171" s="148">
        <f t="shared" si="65"/>
        <v>0</v>
      </c>
      <c r="AH171" s="148">
        <f t="shared" si="66"/>
        <v>0</v>
      </c>
      <c r="AI171" s="148">
        <f t="shared" si="67"/>
        <v>0</v>
      </c>
      <c r="AJ171" s="148">
        <f t="shared" si="68"/>
        <v>0</v>
      </c>
      <c r="AK171" s="148">
        <f t="shared" si="69"/>
        <v>0</v>
      </c>
      <c r="AL171" s="149">
        <f t="shared" si="60"/>
        <v>0</v>
      </c>
      <c r="AM171" s="155">
        <f>SUM(AL166:AL171)</f>
        <v>0</v>
      </c>
      <c r="AO171" s="240">
        <f t="shared" si="70"/>
        <v>0</v>
      </c>
      <c r="AP171" s="240">
        <f t="shared" si="71"/>
        <v>0</v>
      </c>
      <c r="AQ171" s="240">
        <f t="shared" si="72"/>
        <v>0</v>
      </c>
      <c r="AR171" s="240">
        <f t="shared" si="73"/>
        <v>1</v>
      </c>
      <c r="AS171" s="240">
        <f t="shared" si="74"/>
        <v>0</v>
      </c>
      <c r="AT171" s="240">
        <f t="shared" si="75"/>
        <v>1</v>
      </c>
      <c r="AU171" s="240"/>
      <c r="AV171" s="240"/>
    </row>
    <row r="172" spans="1:48" ht="15">
      <c r="A172" s="260" t="s">
        <v>177</v>
      </c>
      <c r="B172" s="269"/>
      <c r="C172" s="22"/>
      <c r="D172" s="30"/>
      <c r="E172" s="30"/>
      <c r="F172" s="30"/>
      <c r="G172" s="30"/>
      <c r="H172" s="30"/>
      <c r="I172" s="30"/>
      <c r="J172" s="30"/>
      <c r="K172" s="30"/>
      <c r="L172" s="130">
        <f t="shared" si="58"/>
        <v>0</v>
      </c>
      <c r="M172" s="25"/>
      <c r="P172" s="146">
        <f>IF($C172='1. VSEBINA_SADRŽAJ'!$H$28,D172,D172/'1. VSEBINA_SADRŽAJ'!$B$49)</f>
        <v>0</v>
      </c>
      <c r="Q172" s="146">
        <f>IF($C172='1. VSEBINA_SADRŽAJ'!$H$28,E172,E172/'1. VSEBINA_SADRŽAJ'!$B$49)</f>
        <v>0</v>
      </c>
      <c r="R172" s="146">
        <f>IF($C172='1. VSEBINA_SADRŽAJ'!$H$28,F172,F172/'1. VSEBINA_SADRŽAJ'!$B$49)</f>
        <v>0</v>
      </c>
      <c r="S172" s="146">
        <f>IF($C172='1. VSEBINA_SADRŽAJ'!$H$28,G172,G172/'1. VSEBINA_SADRŽAJ'!$B$49)</f>
        <v>0</v>
      </c>
      <c r="T172" s="146">
        <f>IF($C172='1. VSEBINA_SADRŽAJ'!$H$28,H172,H172/'1. VSEBINA_SADRŽAJ'!$B$49)</f>
        <v>0</v>
      </c>
      <c r="U172" s="146">
        <f>IF($C172='1. VSEBINA_SADRŽAJ'!$H$28,I172,I172/'1. VSEBINA_SADRŽAJ'!$B$49)</f>
        <v>0</v>
      </c>
      <c r="V172" s="146">
        <f>IF($C172='1. VSEBINA_SADRŽAJ'!$H$28,J172,J172/'1. VSEBINA_SADRŽAJ'!$B$49)</f>
        <v>0</v>
      </c>
      <c r="W172" s="146">
        <f>IF($C172='1. VSEBINA_SADRŽAJ'!$H$28,K172,K172/'1. VSEBINA_SADRŽAJ'!$B$49)</f>
        <v>0</v>
      </c>
      <c r="X172" s="239" t="str">
        <f t="shared" si="59"/>
        <v>.</v>
      </c>
      <c r="Y172" s="4"/>
      <c r="AA172" s="4" t="str">
        <f t="shared" si="61"/>
        <v>P7 - </v>
      </c>
      <c r="AD172" s="148">
        <f t="shared" si="62"/>
        <v>0</v>
      </c>
      <c r="AE172" s="148">
        <f t="shared" si="63"/>
        <v>0</v>
      </c>
      <c r="AF172" s="148">
        <f t="shared" si="64"/>
        <v>0</v>
      </c>
      <c r="AG172" s="148">
        <f t="shared" si="65"/>
        <v>0</v>
      </c>
      <c r="AH172" s="148">
        <f t="shared" si="66"/>
        <v>0</v>
      </c>
      <c r="AI172" s="148">
        <f t="shared" si="67"/>
        <v>0</v>
      </c>
      <c r="AJ172" s="148">
        <f t="shared" si="68"/>
        <v>0</v>
      </c>
      <c r="AK172" s="148">
        <f t="shared" si="69"/>
        <v>0</v>
      </c>
      <c r="AL172" s="149">
        <f t="shared" si="60"/>
        <v>0</v>
      </c>
      <c r="AO172" s="240">
        <f t="shared" si="70"/>
        <v>0</v>
      </c>
      <c r="AP172" s="240">
        <f t="shared" si="71"/>
        <v>0</v>
      </c>
      <c r="AQ172" s="240">
        <f t="shared" si="72"/>
        <v>0</v>
      </c>
      <c r="AR172" s="240">
        <f t="shared" si="73"/>
        <v>1</v>
      </c>
      <c r="AS172" s="240">
        <f t="shared" si="74"/>
        <v>0</v>
      </c>
      <c r="AT172" s="240">
        <f t="shared" si="75"/>
        <v>1</v>
      </c>
      <c r="AU172" s="240"/>
      <c r="AV172" s="240"/>
    </row>
    <row r="173" spans="1:48" ht="15">
      <c r="A173" s="260" t="s">
        <v>178</v>
      </c>
      <c r="B173" s="269"/>
      <c r="C173" s="22"/>
      <c r="D173" s="30"/>
      <c r="E173" s="30"/>
      <c r="F173" s="30"/>
      <c r="G173" s="30"/>
      <c r="H173" s="30"/>
      <c r="I173" s="30"/>
      <c r="J173" s="30"/>
      <c r="K173" s="30"/>
      <c r="L173" s="130">
        <f t="shared" si="58"/>
        <v>0</v>
      </c>
      <c r="M173" s="25"/>
      <c r="P173" s="146">
        <f>IF($C173='1. VSEBINA_SADRŽAJ'!$H$28,D173,D173/'1. VSEBINA_SADRŽAJ'!$B$49)</f>
        <v>0</v>
      </c>
      <c r="Q173" s="146">
        <f>IF($C173='1. VSEBINA_SADRŽAJ'!$H$28,E173,E173/'1. VSEBINA_SADRŽAJ'!$B$49)</f>
        <v>0</v>
      </c>
      <c r="R173" s="146">
        <f>IF($C173='1. VSEBINA_SADRŽAJ'!$H$28,F173,F173/'1. VSEBINA_SADRŽAJ'!$B$49)</f>
        <v>0</v>
      </c>
      <c r="S173" s="146">
        <f>IF($C173='1. VSEBINA_SADRŽAJ'!$H$28,G173,G173/'1. VSEBINA_SADRŽAJ'!$B$49)</f>
        <v>0</v>
      </c>
      <c r="T173" s="146">
        <f>IF($C173='1. VSEBINA_SADRŽAJ'!$H$28,H173,H173/'1. VSEBINA_SADRŽAJ'!$B$49)</f>
        <v>0</v>
      </c>
      <c r="U173" s="146">
        <f>IF($C173='1. VSEBINA_SADRŽAJ'!$H$28,I173,I173/'1. VSEBINA_SADRŽAJ'!$B$49)</f>
        <v>0</v>
      </c>
      <c r="V173" s="146">
        <f>IF($C173='1. VSEBINA_SADRŽAJ'!$H$28,J173,J173/'1. VSEBINA_SADRŽAJ'!$B$49)</f>
        <v>0</v>
      </c>
      <c r="W173" s="146">
        <f>IF($C173='1. VSEBINA_SADRŽAJ'!$H$28,K173,K173/'1. VSEBINA_SADRŽAJ'!$B$49)</f>
        <v>0</v>
      </c>
      <c r="X173" s="239" t="str">
        <f t="shared" si="59"/>
        <v>.</v>
      </c>
      <c r="Y173" s="4"/>
      <c r="AA173" s="4" t="str">
        <f t="shared" si="61"/>
        <v>P8 -</v>
      </c>
      <c r="AD173" s="148">
        <f t="shared" si="62"/>
        <v>0</v>
      </c>
      <c r="AE173" s="148">
        <f t="shared" si="63"/>
        <v>0</v>
      </c>
      <c r="AF173" s="148">
        <f t="shared" si="64"/>
        <v>0</v>
      </c>
      <c r="AG173" s="148">
        <f t="shared" si="65"/>
        <v>0</v>
      </c>
      <c r="AH173" s="148">
        <f t="shared" si="66"/>
        <v>0</v>
      </c>
      <c r="AI173" s="148">
        <f t="shared" si="67"/>
        <v>0</v>
      </c>
      <c r="AJ173" s="148">
        <f t="shared" si="68"/>
        <v>0</v>
      </c>
      <c r="AK173" s="148">
        <f t="shared" si="69"/>
        <v>0</v>
      </c>
      <c r="AL173" s="149">
        <f t="shared" si="60"/>
        <v>0</v>
      </c>
      <c r="AO173" s="240">
        <f t="shared" si="70"/>
        <v>0</v>
      </c>
      <c r="AP173" s="240">
        <f t="shared" si="71"/>
        <v>0</v>
      </c>
      <c r="AQ173" s="240">
        <f t="shared" si="72"/>
        <v>0</v>
      </c>
      <c r="AR173" s="240">
        <f t="shared" si="73"/>
        <v>1</v>
      </c>
      <c r="AS173" s="240">
        <f t="shared" si="74"/>
        <v>0</v>
      </c>
      <c r="AT173" s="240">
        <f t="shared" si="75"/>
        <v>1</v>
      </c>
      <c r="AU173" s="240"/>
      <c r="AV173" s="240"/>
    </row>
    <row r="174" spans="1:48" ht="15">
      <c r="A174" s="260" t="s">
        <v>179</v>
      </c>
      <c r="B174" s="269"/>
      <c r="C174" s="22"/>
      <c r="D174" s="30"/>
      <c r="E174" s="30"/>
      <c r="F174" s="30"/>
      <c r="G174" s="30"/>
      <c r="H174" s="30"/>
      <c r="I174" s="30"/>
      <c r="J174" s="30"/>
      <c r="K174" s="30"/>
      <c r="L174" s="130">
        <f t="shared" si="58"/>
        <v>0</v>
      </c>
      <c r="M174" s="25"/>
      <c r="P174" s="146">
        <f>IF($C174='1. VSEBINA_SADRŽAJ'!$H$28,D174,D174/'1. VSEBINA_SADRŽAJ'!$B$49)</f>
        <v>0</v>
      </c>
      <c r="Q174" s="146">
        <f>IF($C174='1. VSEBINA_SADRŽAJ'!$H$28,E174,E174/'1. VSEBINA_SADRŽAJ'!$B$49)</f>
        <v>0</v>
      </c>
      <c r="R174" s="146">
        <f>IF($C174='1. VSEBINA_SADRŽAJ'!$H$28,F174,F174/'1. VSEBINA_SADRŽAJ'!$B$49)</f>
        <v>0</v>
      </c>
      <c r="S174" s="146">
        <f>IF($C174='1. VSEBINA_SADRŽAJ'!$H$28,G174,G174/'1. VSEBINA_SADRŽAJ'!$B$49)</f>
        <v>0</v>
      </c>
      <c r="T174" s="146">
        <f>IF($C174='1. VSEBINA_SADRŽAJ'!$H$28,H174,H174/'1. VSEBINA_SADRŽAJ'!$B$49)</f>
        <v>0</v>
      </c>
      <c r="U174" s="146">
        <f>IF($C174='1. VSEBINA_SADRŽAJ'!$H$28,I174,I174/'1. VSEBINA_SADRŽAJ'!$B$49)</f>
        <v>0</v>
      </c>
      <c r="V174" s="146">
        <f>IF($C174='1. VSEBINA_SADRŽAJ'!$H$28,J174,J174/'1. VSEBINA_SADRŽAJ'!$B$49)</f>
        <v>0</v>
      </c>
      <c r="W174" s="146">
        <f>IF($C174='1. VSEBINA_SADRŽAJ'!$H$28,K174,K174/'1. VSEBINA_SADRŽAJ'!$B$49)</f>
        <v>0</v>
      </c>
      <c r="X174" s="239" t="str">
        <f t="shared" si="59"/>
        <v>.</v>
      </c>
      <c r="Y174" s="4"/>
      <c r="AA174" s="4" t="str">
        <f t="shared" si="61"/>
        <v>P9 -</v>
      </c>
      <c r="AD174" s="148">
        <f t="shared" si="62"/>
        <v>0</v>
      </c>
      <c r="AE174" s="148">
        <f t="shared" si="63"/>
        <v>0</v>
      </c>
      <c r="AF174" s="148">
        <f t="shared" si="64"/>
        <v>0</v>
      </c>
      <c r="AG174" s="148">
        <f t="shared" si="65"/>
        <v>0</v>
      </c>
      <c r="AH174" s="148">
        <f t="shared" si="66"/>
        <v>0</v>
      </c>
      <c r="AI174" s="148">
        <f t="shared" si="67"/>
        <v>0</v>
      </c>
      <c r="AJ174" s="148">
        <f t="shared" si="68"/>
        <v>0</v>
      </c>
      <c r="AK174" s="148">
        <f t="shared" si="69"/>
        <v>0</v>
      </c>
      <c r="AL174" s="149">
        <f t="shared" si="60"/>
        <v>0</v>
      </c>
      <c r="AO174" s="240">
        <f t="shared" si="70"/>
        <v>0</v>
      </c>
      <c r="AP174" s="240">
        <f t="shared" si="71"/>
        <v>0</v>
      </c>
      <c r="AQ174" s="240">
        <f t="shared" si="72"/>
        <v>0</v>
      </c>
      <c r="AR174" s="240">
        <f t="shared" si="73"/>
        <v>1</v>
      </c>
      <c r="AS174" s="240">
        <f t="shared" si="74"/>
        <v>0</v>
      </c>
      <c r="AT174" s="240">
        <f t="shared" si="75"/>
        <v>1</v>
      </c>
      <c r="AU174" s="240"/>
      <c r="AV174" s="240"/>
    </row>
    <row r="175" spans="1:48" ht="15">
      <c r="A175" s="260" t="s">
        <v>180</v>
      </c>
      <c r="B175" s="270"/>
      <c r="C175" s="22"/>
      <c r="D175" s="30"/>
      <c r="E175" s="30"/>
      <c r="F175" s="30"/>
      <c r="G175" s="30"/>
      <c r="H175" s="30"/>
      <c r="I175" s="30"/>
      <c r="J175" s="30"/>
      <c r="K175" s="30"/>
      <c r="L175" s="130">
        <f t="shared" si="58"/>
        <v>0</v>
      </c>
      <c r="M175" s="26"/>
      <c r="P175" s="146">
        <f>IF($C175='1. VSEBINA_SADRŽAJ'!$H$28,D175,D175/'1. VSEBINA_SADRŽAJ'!$B$49)</f>
        <v>0</v>
      </c>
      <c r="Q175" s="146">
        <f>IF($C175='1. VSEBINA_SADRŽAJ'!$H$28,E175,E175/'1. VSEBINA_SADRŽAJ'!$B$49)</f>
        <v>0</v>
      </c>
      <c r="R175" s="146">
        <f>IF($C175='1. VSEBINA_SADRŽAJ'!$H$28,F175,F175/'1. VSEBINA_SADRŽAJ'!$B$49)</f>
        <v>0</v>
      </c>
      <c r="S175" s="146">
        <f>IF($C175='1. VSEBINA_SADRŽAJ'!$H$28,G175,G175/'1. VSEBINA_SADRŽAJ'!$B$49)</f>
        <v>0</v>
      </c>
      <c r="T175" s="146">
        <f>IF($C175='1. VSEBINA_SADRŽAJ'!$H$28,H175,H175/'1. VSEBINA_SADRŽAJ'!$B$49)</f>
        <v>0</v>
      </c>
      <c r="U175" s="146">
        <f>IF($C175='1. VSEBINA_SADRŽAJ'!$H$28,I175,I175/'1. VSEBINA_SADRŽAJ'!$B$49)</f>
        <v>0</v>
      </c>
      <c r="V175" s="146">
        <f>IF($C175='1. VSEBINA_SADRŽAJ'!$H$28,J175,J175/'1. VSEBINA_SADRŽAJ'!$B$49)</f>
        <v>0</v>
      </c>
      <c r="W175" s="146">
        <f>IF($C175='1. VSEBINA_SADRŽAJ'!$H$28,K175,K175/'1. VSEBINA_SADRŽAJ'!$B$49)</f>
        <v>0</v>
      </c>
      <c r="X175" s="239" t="str">
        <f t="shared" si="59"/>
        <v>.</v>
      </c>
      <c r="Y175" s="4"/>
      <c r="AA175" s="4" t="str">
        <f t="shared" si="61"/>
        <v>P10 -</v>
      </c>
      <c r="AD175" s="148">
        <f t="shared" si="62"/>
        <v>0</v>
      </c>
      <c r="AE175" s="148">
        <f t="shared" si="63"/>
        <v>0</v>
      </c>
      <c r="AF175" s="148">
        <f t="shared" si="64"/>
        <v>0</v>
      </c>
      <c r="AG175" s="148">
        <f t="shared" si="65"/>
        <v>0</v>
      </c>
      <c r="AH175" s="148">
        <f t="shared" si="66"/>
        <v>0</v>
      </c>
      <c r="AI175" s="148">
        <f t="shared" si="67"/>
        <v>0</v>
      </c>
      <c r="AJ175" s="148">
        <f t="shared" si="68"/>
        <v>0</v>
      </c>
      <c r="AK175" s="148">
        <f t="shared" si="69"/>
        <v>0</v>
      </c>
      <c r="AL175" s="149">
        <f t="shared" si="60"/>
        <v>0</v>
      </c>
      <c r="AO175" s="240">
        <f t="shared" si="70"/>
        <v>0</v>
      </c>
      <c r="AP175" s="240">
        <f t="shared" si="71"/>
        <v>0</v>
      </c>
      <c r="AQ175" s="240">
        <f t="shared" si="72"/>
        <v>0</v>
      </c>
      <c r="AR175" s="240">
        <f t="shared" si="73"/>
        <v>1</v>
      </c>
      <c r="AS175" s="240">
        <f t="shared" si="74"/>
        <v>0</v>
      </c>
      <c r="AT175" s="240">
        <f t="shared" si="75"/>
        <v>1</v>
      </c>
      <c r="AU175" s="240"/>
      <c r="AV175" s="240"/>
    </row>
    <row r="176" spans="1:48" ht="15">
      <c r="A176" s="222" t="s">
        <v>14</v>
      </c>
      <c r="B176" s="151"/>
      <c r="C176" s="164"/>
      <c r="D176" s="153">
        <f aca="true" t="shared" si="76" ref="D176:K176">SUM(P166:P175)</f>
        <v>0</v>
      </c>
      <c r="E176" s="153">
        <f t="shared" si="76"/>
        <v>0</v>
      </c>
      <c r="F176" s="153">
        <f t="shared" si="76"/>
        <v>0</v>
      </c>
      <c r="G176" s="153">
        <f t="shared" si="76"/>
        <v>0</v>
      </c>
      <c r="H176" s="153">
        <f t="shared" si="76"/>
        <v>0</v>
      </c>
      <c r="I176" s="153">
        <f t="shared" si="76"/>
        <v>0</v>
      </c>
      <c r="J176" s="153">
        <f t="shared" si="76"/>
        <v>0</v>
      </c>
      <c r="K176" s="153">
        <f t="shared" si="76"/>
        <v>0</v>
      </c>
      <c r="L176" s="130">
        <f>L175+L174+L173+L172+L171+L170+L169+L168+L167+L166</f>
        <v>0</v>
      </c>
      <c r="M176" s="21">
        <f>M175+M174+M173+M172+M171+M170+M169+M168+M167+M166</f>
        <v>0</v>
      </c>
      <c r="P176" s="155">
        <f>SUM(P166:P175)</f>
        <v>0</v>
      </c>
      <c r="Q176" s="155">
        <f>SUM(Q166:Q175)</f>
        <v>0</v>
      </c>
      <c r="R176" s="155">
        <f aca="true" t="shared" si="77" ref="R176:W176">SUM(R166:R175)</f>
        <v>0</v>
      </c>
      <c r="S176" s="155">
        <f t="shared" si="77"/>
        <v>0</v>
      </c>
      <c r="T176" s="155">
        <f t="shared" si="77"/>
        <v>0</v>
      </c>
      <c r="U176" s="155">
        <f t="shared" si="77"/>
        <v>0</v>
      </c>
      <c r="V176" s="155">
        <f t="shared" si="77"/>
        <v>0</v>
      </c>
      <c r="W176" s="155">
        <f t="shared" si="77"/>
        <v>0</v>
      </c>
      <c r="X176" s="240"/>
      <c r="Y176" s="155">
        <f>SUM(P176:W176)</f>
        <v>0</v>
      </c>
      <c r="AA176" s="4" t="str">
        <f t="shared" si="61"/>
        <v>P11 - </v>
      </c>
      <c r="AD176" s="148">
        <f t="shared" si="62"/>
        <v>0</v>
      </c>
      <c r="AE176" s="148">
        <f t="shared" si="63"/>
        <v>0</v>
      </c>
      <c r="AF176" s="148">
        <f t="shared" si="64"/>
        <v>0</v>
      </c>
      <c r="AG176" s="148">
        <f t="shared" si="65"/>
        <v>0</v>
      </c>
      <c r="AH176" s="148">
        <f t="shared" si="66"/>
        <v>0</v>
      </c>
      <c r="AI176" s="148">
        <f t="shared" si="67"/>
        <v>0</v>
      </c>
      <c r="AJ176" s="148">
        <f t="shared" si="68"/>
        <v>0</v>
      </c>
      <c r="AK176" s="148">
        <f t="shared" si="69"/>
        <v>0</v>
      </c>
      <c r="AL176" s="149">
        <f t="shared" si="60"/>
        <v>0</v>
      </c>
      <c r="AO176" s="240">
        <f t="shared" si="70"/>
        <v>0</v>
      </c>
      <c r="AP176" s="240">
        <f t="shared" si="71"/>
        <v>0</v>
      </c>
      <c r="AQ176" s="240">
        <f t="shared" si="72"/>
        <v>0</v>
      </c>
      <c r="AR176" s="240">
        <f t="shared" si="73"/>
        <v>1</v>
      </c>
      <c r="AS176" s="240">
        <f t="shared" si="74"/>
        <v>0</v>
      </c>
      <c r="AT176" s="240">
        <f t="shared" si="75"/>
        <v>1</v>
      </c>
      <c r="AU176" s="240"/>
      <c r="AV176" s="240"/>
    </row>
    <row r="177" spans="1:48" ht="34.5" customHeight="1">
      <c r="A177" s="325" t="s">
        <v>276</v>
      </c>
      <c r="B177" s="326"/>
      <c r="C177" s="326"/>
      <c r="D177" s="326"/>
      <c r="E177" s="326"/>
      <c r="F177" s="326"/>
      <c r="G177" s="326"/>
      <c r="H177" s="326"/>
      <c r="I177" s="326"/>
      <c r="J177" s="326"/>
      <c r="K177" s="326"/>
      <c r="L177" s="326"/>
      <c r="M177" s="326"/>
      <c r="V177" s="4"/>
      <c r="Y177" s="4"/>
      <c r="AA177" s="4" t="str">
        <f t="shared" si="61"/>
        <v>P12 - </v>
      </c>
      <c r="AD177" s="148">
        <f t="shared" si="62"/>
        <v>0</v>
      </c>
      <c r="AE177" s="148">
        <f t="shared" si="63"/>
        <v>0</v>
      </c>
      <c r="AF177" s="148">
        <f t="shared" si="64"/>
        <v>0</v>
      </c>
      <c r="AG177" s="148">
        <f t="shared" si="65"/>
        <v>0</v>
      </c>
      <c r="AH177" s="148">
        <f t="shared" si="66"/>
        <v>0</v>
      </c>
      <c r="AI177" s="148">
        <f t="shared" si="67"/>
        <v>0</v>
      </c>
      <c r="AJ177" s="148">
        <f t="shared" si="68"/>
        <v>0</v>
      </c>
      <c r="AK177" s="148">
        <f t="shared" si="69"/>
        <v>0</v>
      </c>
      <c r="AL177" s="149">
        <f t="shared" si="60"/>
        <v>0</v>
      </c>
      <c r="AO177" s="240">
        <f t="shared" si="70"/>
        <v>0</v>
      </c>
      <c r="AP177" s="240">
        <f t="shared" si="71"/>
        <v>0</v>
      </c>
      <c r="AQ177" s="240">
        <f t="shared" si="72"/>
        <v>0</v>
      </c>
      <c r="AR177" s="240">
        <f t="shared" si="73"/>
        <v>1</v>
      </c>
      <c r="AS177" s="240">
        <f t="shared" si="74"/>
        <v>0</v>
      </c>
      <c r="AT177" s="240">
        <f t="shared" si="75"/>
        <v>1</v>
      </c>
      <c r="AU177" s="240"/>
      <c r="AV177" s="240"/>
    </row>
    <row r="178" spans="22:48" ht="14.25">
      <c r="V178" s="4"/>
      <c r="Y178" s="4"/>
      <c r="AA178" s="4" t="str">
        <f t="shared" si="61"/>
        <v>P13 - </v>
      </c>
      <c r="AD178" s="148">
        <f t="shared" si="62"/>
        <v>0</v>
      </c>
      <c r="AE178" s="148">
        <f t="shared" si="63"/>
        <v>0</v>
      </c>
      <c r="AF178" s="148">
        <f t="shared" si="64"/>
        <v>0</v>
      </c>
      <c r="AG178" s="148">
        <f t="shared" si="65"/>
        <v>0</v>
      </c>
      <c r="AH178" s="148">
        <f t="shared" si="66"/>
        <v>0</v>
      </c>
      <c r="AI178" s="148">
        <f t="shared" si="67"/>
        <v>0</v>
      </c>
      <c r="AJ178" s="148">
        <f t="shared" si="68"/>
        <v>0</v>
      </c>
      <c r="AK178" s="148">
        <f t="shared" si="69"/>
        <v>0</v>
      </c>
      <c r="AL178" s="149">
        <f t="shared" si="60"/>
        <v>0</v>
      </c>
      <c r="AO178" s="240"/>
      <c r="AP178" s="240"/>
      <c r="AQ178" s="240"/>
      <c r="AR178" s="240"/>
      <c r="AS178" s="240"/>
      <c r="AT178" s="240"/>
      <c r="AU178" s="240"/>
      <c r="AV178" s="240"/>
    </row>
    <row r="179" spans="1:48" ht="21.75" customHeight="1">
      <c r="A179" s="327" t="s">
        <v>218</v>
      </c>
      <c r="B179" s="310"/>
      <c r="C179" s="310"/>
      <c r="D179" s="310"/>
      <c r="V179" s="4"/>
      <c r="Y179" s="4"/>
      <c r="AA179" s="4" t="str">
        <f t="shared" si="61"/>
        <v>P14 - </v>
      </c>
      <c r="AD179" s="148">
        <f t="shared" si="62"/>
        <v>0</v>
      </c>
      <c r="AE179" s="148">
        <f t="shared" si="63"/>
        <v>0</v>
      </c>
      <c r="AF179" s="148">
        <f t="shared" si="64"/>
        <v>0</v>
      </c>
      <c r="AG179" s="148">
        <f t="shared" si="65"/>
        <v>0</v>
      </c>
      <c r="AH179" s="148">
        <f t="shared" si="66"/>
        <v>0</v>
      </c>
      <c r="AI179" s="148">
        <f t="shared" si="67"/>
        <v>0</v>
      </c>
      <c r="AJ179" s="148">
        <f t="shared" si="68"/>
        <v>0</v>
      </c>
      <c r="AK179" s="148">
        <f t="shared" si="69"/>
        <v>0</v>
      </c>
      <c r="AL179" s="149">
        <f t="shared" si="60"/>
        <v>0</v>
      </c>
      <c r="AO179" s="240"/>
      <c r="AP179" s="240"/>
      <c r="AQ179" s="240"/>
      <c r="AR179" s="240"/>
      <c r="AS179" s="240"/>
      <c r="AT179" s="240"/>
      <c r="AU179" s="240"/>
      <c r="AV179" s="240"/>
    </row>
    <row r="180" spans="1:48" ht="14.25" hidden="1">
      <c r="A180" s="158" t="s">
        <v>74</v>
      </c>
      <c r="V180" s="4"/>
      <c r="Y180" s="4"/>
      <c r="AA180" s="4" t="str">
        <f t="shared" si="61"/>
        <v>P15 - </v>
      </c>
      <c r="AD180" s="148">
        <f t="shared" si="62"/>
        <v>0</v>
      </c>
      <c r="AE180" s="148">
        <f t="shared" si="63"/>
        <v>0</v>
      </c>
      <c r="AF180" s="148">
        <f t="shared" si="64"/>
        <v>0</v>
      </c>
      <c r="AG180" s="148">
        <f t="shared" si="65"/>
        <v>0</v>
      </c>
      <c r="AH180" s="148">
        <f t="shared" si="66"/>
        <v>0</v>
      </c>
      <c r="AI180" s="148">
        <f t="shared" si="67"/>
        <v>0</v>
      </c>
      <c r="AJ180" s="148">
        <f t="shared" si="68"/>
        <v>0</v>
      </c>
      <c r="AK180" s="148">
        <f t="shared" si="69"/>
        <v>0</v>
      </c>
      <c r="AL180" s="149">
        <f t="shared" si="60"/>
        <v>0</v>
      </c>
      <c r="AO180" s="240"/>
      <c r="AP180" s="240"/>
      <c r="AQ180" s="240"/>
      <c r="AR180" s="240"/>
      <c r="AS180" s="240"/>
      <c r="AT180" s="240"/>
      <c r="AU180" s="240"/>
      <c r="AV180" s="240"/>
    </row>
    <row r="181" spans="1:48" ht="14.25" hidden="1">
      <c r="A181" s="158" t="s">
        <v>63</v>
      </c>
      <c r="V181" s="4"/>
      <c r="Y181" s="4"/>
      <c r="AA181" s="4" t="str">
        <f t="shared" si="61"/>
        <v>P16 - </v>
      </c>
      <c r="AD181" s="148">
        <f t="shared" si="62"/>
        <v>0</v>
      </c>
      <c r="AE181" s="148">
        <f t="shared" si="63"/>
        <v>0</v>
      </c>
      <c r="AF181" s="148">
        <f t="shared" si="64"/>
        <v>0</v>
      </c>
      <c r="AG181" s="148">
        <f t="shared" si="65"/>
        <v>0</v>
      </c>
      <c r="AH181" s="148">
        <f t="shared" si="66"/>
        <v>0</v>
      </c>
      <c r="AI181" s="148">
        <f t="shared" si="67"/>
        <v>0</v>
      </c>
      <c r="AJ181" s="148">
        <f t="shared" si="68"/>
        <v>0</v>
      </c>
      <c r="AK181" s="148">
        <f t="shared" si="69"/>
        <v>0</v>
      </c>
      <c r="AL181" s="149">
        <f t="shared" si="60"/>
        <v>0</v>
      </c>
      <c r="AO181" s="240"/>
      <c r="AP181" s="240"/>
      <c r="AQ181" s="240"/>
      <c r="AR181" s="240"/>
      <c r="AS181" s="240"/>
      <c r="AT181" s="240"/>
      <c r="AU181" s="240"/>
      <c r="AV181" s="240"/>
    </row>
    <row r="182" spans="1:48" ht="14.25" hidden="1">
      <c r="A182" s="159" t="s">
        <v>77</v>
      </c>
      <c r="V182" s="4"/>
      <c r="Y182" s="4"/>
      <c r="AA182" s="4" t="str">
        <f t="shared" si="61"/>
        <v>P17 - </v>
      </c>
      <c r="AD182" s="148">
        <f t="shared" si="62"/>
        <v>0</v>
      </c>
      <c r="AE182" s="148">
        <f t="shared" si="63"/>
        <v>0</v>
      </c>
      <c r="AF182" s="148">
        <f t="shared" si="64"/>
        <v>0</v>
      </c>
      <c r="AG182" s="148">
        <f t="shared" si="65"/>
        <v>0</v>
      </c>
      <c r="AH182" s="148">
        <f t="shared" si="66"/>
        <v>0</v>
      </c>
      <c r="AI182" s="148">
        <f t="shared" si="67"/>
        <v>0</v>
      </c>
      <c r="AJ182" s="148">
        <f t="shared" si="68"/>
        <v>0</v>
      </c>
      <c r="AK182" s="148">
        <f t="shared" si="69"/>
        <v>0</v>
      </c>
      <c r="AL182" s="149">
        <f t="shared" si="60"/>
        <v>0</v>
      </c>
      <c r="AO182" s="240"/>
      <c r="AP182" s="240"/>
      <c r="AQ182" s="240"/>
      <c r="AR182" s="240"/>
      <c r="AS182" s="240"/>
      <c r="AT182" s="240"/>
      <c r="AU182" s="240"/>
      <c r="AV182" s="240"/>
    </row>
    <row r="183" spans="1:48" ht="14.25">
      <c r="A183" s="328" t="s">
        <v>221</v>
      </c>
      <c r="B183" s="329"/>
      <c r="C183" s="330"/>
      <c r="D183" s="330"/>
      <c r="P183" s="4" t="s">
        <v>142</v>
      </c>
      <c r="V183" s="4"/>
      <c r="Y183" s="4"/>
      <c r="AA183" s="4" t="str">
        <f t="shared" si="61"/>
        <v>P18 - </v>
      </c>
      <c r="AD183" s="148">
        <f t="shared" si="62"/>
        <v>0</v>
      </c>
      <c r="AE183" s="148">
        <f t="shared" si="63"/>
        <v>0</v>
      </c>
      <c r="AF183" s="148">
        <f t="shared" si="64"/>
        <v>0</v>
      </c>
      <c r="AG183" s="148">
        <f t="shared" si="65"/>
        <v>0</v>
      </c>
      <c r="AH183" s="148">
        <f t="shared" si="66"/>
        <v>0</v>
      </c>
      <c r="AI183" s="148">
        <f t="shared" si="67"/>
        <v>0</v>
      </c>
      <c r="AJ183" s="148">
        <f t="shared" si="68"/>
        <v>0</v>
      </c>
      <c r="AK183" s="148">
        <f t="shared" si="69"/>
        <v>0</v>
      </c>
      <c r="AL183" s="149">
        <f t="shared" si="60"/>
        <v>0</v>
      </c>
      <c r="AO183" s="240"/>
      <c r="AP183" s="240"/>
      <c r="AQ183" s="240"/>
      <c r="AR183" s="240"/>
      <c r="AS183" s="240"/>
      <c r="AT183" s="240"/>
      <c r="AU183" s="240"/>
      <c r="AV183" s="240"/>
    </row>
    <row r="184" spans="1:48" s="77" customFormat="1" ht="102.75">
      <c r="A184" s="166" t="s">
        <v>144</v>
      </c>
      <c r="B184" s="161" t="s">
        <v>146</v>
      </c>
      <c r="C184" s="161" t="s">
        <v>181</v>
      </c>
      <c r="D184" s="161" t="s">
        <v>131</v>
      </c>
      <c r="E184" s="167" t="s">
        <v>132</v>
      </c>
      <c r="F184" s="223" t="s">
        <v>222</v>
      </c>
      <c r="G184" s="223" t="s">
        <v>223</v>
      </c>
      <c r="H184" s="223" t="s">
        <v>224</v>
      </c>
      <c r="I184" s="223" t="s">
        <v>225</v>
      </c>
      <c r="J184" s="223" t="s">
        <v>226</v>
      </c>
      <c r="K184" s="223" t="s">
        <v>227</v>
      </c>
      <c r="L184" s="223" t="s">
        <v>228</v>
      </c>
      <c r="M184" s="223" t="s">
        <v>229</v>
      </c>
      <c r="N184" s="168" t="s">
        <v>122</v>
      </c>
      <c r="O184" s="169" t="s">
        <v>127</v>
      </c>
      <c r="P184" s="252" t="s">
        <v>230</v>
      </c>
      <c r="Q184" s="252" t="s">
        <v>231</v>
      </c>
      <c r="R184" s="252" t="s">
        <v>232</v>
      </c>
      <c r="S184" s="252" t="s">
        <v>233</v>
      </c>
      <c r="T184" s="252" t="s">
        <v>234</v>
      </c>
      <c r="U184" s="252" t="s">
        <v>235</v>
      </c>
      <c r="V184" s="252" t="s">
        <v>236</v>
      </c>
      <c r="W184" s="252" t="s">
        <v>237</v>
      </c>
      <c r="AA184" s="4" t="str">
        <f t="shared" si="61"/>
        <v>P19 - </v>
      </c>
      <c r="AD184" s="148">
        <f t="shared" si="62"/>
        <v>0</v>
      </c>
      <c r="AE184" s="148">
        <f t="shared" si="63"/>
        <v>0</v>
      </c>
      <c r="AF184" s="148">
        <f t="shared" si="64"/>
        <v>0</v>
      </c>
      <c r="AG184" s="148">
        <f t="shared" si="65"/>
        <v>0</v>
      </c>
      <c r="AH184" s="148">
        <f t="shared" si="66"/>
        <v>0</v>
      </c>
      <c r="AI184" s="148">
        <f t="shared" si="67"/>
        <v>0</v>
      </c>
      <c r="AJ184" s="148">
        <f t="shared" si="68"/>
        <v>0</v>
      </c>
      <c r="AK184" s="148">
        <f t="shared" si="69"/>
        <v>0</v>
      </c>
      <c r="AL184" s="149">
        <f t="shared" si="60"/>
        <v>0</v>
      </c>
      <c r="AO184" s="242"/>
      <c r="AP184" s="242"/>
      <c r="AQ184" s="242"/>
      <c r="AR184" s="242"/>
      <c r="AS184" s="242"/>
      <c r="AT184" s="242"/>
      <c r="AU184" s="242"/>
      <c r="AV184" s="242"/>
    </row>
    <row r="185" spans="1:48" ht="15">
      <c r="A185" s="260" t="s">
        <v>57</v>
      </c>
      <c r="B185" s="36"/>
      <c r="C185" s="27"/>
      <c r="D185" s="267"/>
      <c r="E185" s="24"/>
      <c r="F185" s="31"/>
      <c r="G185" s="31"/>
      <c r="H185" s="31"/>
      <c r="I185" s="31"/>
      <c r="J185" s="31"/>
      <c r="K185" s="31"/>
      <c r="L185" s="31"/>
      <c r="M185" s="33"/>
      <c r="N185" s="170">
        <f>IF(OR((B185*C185)&lt;(F185+G185+H185+I185+J185+K185+L185+M185),(B185*C185)&gt;(F185+G185+H185+I185+J185+K185+L185+M185)),"Erorr",(P185+Q185+R185+S185+T185+U185+V185+W185))</f>
        <v>0</v>
      </c>
      <c r="O185" s="21"/>
      <c r="P185" s="253">
        <f>IF($E185='1. VSEBINA_SADRŽAJ'!$H$28,F185,F185/'1. VSEBINA_SADRŽAJ'!$B$49)</f>
        <v>0</v>
      </c>
      <c r="Q185" s="250">
        <f>IF($E185='1. VSEBINA_SADRŽAJ'!$H$28,G185,G185/'1. VSEBINA_SADRŽAJ'!$B$49)</f>
        <v>0</v>
      </c>
      <c r="R185" s="250">
        <f>IF($E185='1. VSEBINA_SADRŽAJ'!$H$28,H185,H185/'1. VSEBINA_SADRŽAJ'!$B$49)</f>
        <v>0</v>
      </c>
      <c r="S185" s="250">
        <f>IF($E185='1. VSEBINA_SADRŽAJ'!$H$28,I185,I185/'1. VSEBINA_SADRŽAJ'!$B$49)</f>
        <v>0</v>
      </c>
      <c r="T185" s="250">
        <f>IF($E185='1. VSEBINA_SADRŽAJ'!$H$28,J185,J185/'1. VSEBINA_SADRŽAJ'!$B$49)</f>
        <v>0</v>
      </c>
      <c r="U185" s="250">
        <f>IF($E185='1. VSEBINA_SADRŽAJ'!$H$28,K185,K185/'1. VSEBINA_SADRŽAJ'!$B$49)</f>
        <v>0</v>
      </c>
      <c r="V185" s="250">
        <f>IF($E185='1. VSEBINA_SADRŽAJ'!$H$28,L185,L185/'1. VSEBINA_SADRŽAJ'!$B$49)</f>
        <v>0</v>
      </c>
      <c r="W185" s="250">
        <f>IF($E185='1. VSEBINA_SADRŽAJ'!$H$28,M185,M185/'1. VSEBINA_SADRŽAJ'!$B$49)</f>
        <v>0</v>
      </c>
      <c r="X185" s="239" t="str">
        <f aca="true" t="shared" si="78" ref="X185:X194">IF(AV185=1,".","data missing")</f>
        <v>.</v>
      </c>
      <c r="Y185" s="4"/>
      <c r="AA185" s="4" t="str">
        <f t="shared" si="61"/>
        <v>P20 - </v>
      </c>
      <c r="AD185" s="148">
        <f t="shared" si="62"/>
        <v>0</v>
      </c>
      <c r="AE185" s="148">
        <f t="shared" si="63"/>
        <v>0</v>
      </c>
      <c r="AF185" s="148">
        <f t="shared" si="64"/>
        <v>0</v>
      </c>
      <c r="AG185" s="148">
        <f t="shared" si="65"/>
        <v>0</v>
      </c>
      <c r="AH185" s="148">
        <f t="shared" si="66"/>
        <v>0</v>
      </c>
      <c r="AI185" s="148">
        <f t="shared" si="67"/>
        <v>0</v>
      </c>
      <c r="AJ185" s="148">
        <f t="shared" si="68"/>
        <v>0</v>
      </c>
      <c r="AK185" s="148">
        <f t="shared" si="69"/>
        <v>0</v>
      </c>
      <c r="AL185" s="149">
        <f t="shared" si="60"/>
        <v>0</v>
      </c>
      <c r="AM185" s="149"/>
      <c r="AO185" s="243"/>
      <c r="AP185" s="243"/>
      <c r="AQ185" s="240">
        <f>IF(D185=AZ185,0,1)</f>
        <v>0</v>
      </c>
      <c r="AR185" s="240">
        <f>IF(E185=AZ185,0,1)</f>
        <v>0</v>
      </c>
      <c r="AS185" s="240">
        <f>IF(F185+G185+H185+I185+J185+K185+L185+M185=0,0,1)</f>
        <v>0</v>
      </c>
      <c r="AT185" s="240">
        <f>IF(AQ185+AR185+AS185=0,1,0)</f>
        <v>1</v>
      </c>
      <c r="AU185" s="240">
        <f>IF(AQ185+AR185+AS185=3,1,0)</f>
        <v>0</v>
      </c>
      <c r="AV185" s="240">
        <f>AT185+AU185</f>
        <v>1</v>
      </c>
    </row>
    <row r="186" spans="1:48" ht="15">
      <c r="A186" s="260" t="s">
        <v>58</v>
      </c>
      <c r="B186" s="36"/>
      <c r="C186" s="27"/>
      <c r="D186" s="267"/>
      <c r="E186" s="24"/>
      <c r="F186" s="31"/>
      <c r="G186" s="31"/>
      <c r="H186" s="31"/>
      <c r="I186" s="31"/>
      <c r="J186" s="31"/>
      <c r="K186" s="31"/>
      <c r="L186" s="31"/>
      <c r="M186" s="33"/>
      <c r="N186" s="170">
        <f aca="true" t="shared" si="79" ref="N186:N194">IF(OR((B186*C186)&lt;(F186+G186+H186+I186+J186+K186+L186+M186),(B186*C186)&gt;(F186+G186+H186+I186+J186+K186+L186+M186)),"Erorr",(P186+Q186+R186+S186+T186+U186+V186+W186))</f>
        <v>0</v>
      </c>
      <c r="O186" s="21"/>
      <c r="P186" s="171">
        <f>IF($E186='1. VSEBINA_SADRŽAJ'!$H$28,F186,F186/'1. VSEBINA_SADRŽAJ'!$B$49)</f>
        <v>0</v>
      </c>
      <c r="Q186" s="146">
        <f>IF($E186='1. VSEBINA_SADRŽAJ'!$H$28,G186,G186/'1. VSEBINA_SADRŽAJ'!$B$49)</f>
        <v>0</v>
      </c>
      <c r="R186" s="146">
        <f>IF($E186='1. VSEBINA_SADRŽAJ'!$H$28,H186,H186/'1. VSEBINA_SADRŽAJ'!$B$49)</f>
        <v>0</v>
      </c>
      <c r="S186" s="146">
        <f>IF($E186='1. VSEBINA_SADRŽAJ'!$H$28,I186,I186/'1. VSEBINA_SADRŽAJ'!$B$49)</f>
        <v>0</v>
      </c>
      <c r="T186" s="146">
        <f>IF($E186='1. VSEBINA_SADRŽAJ'!$H$28,J186,J186/'1. VSEBINA_SADRŽAJ'!$B$49)</f>
        <v>0</v>
      </c>
      <c r="U186" s="146">
        <f>IF($E186='1. VSEBINA_SADRŽAJ'!$H$28,K186,K186/'1. VSEBINA_SADRŽAJ'!$B$49)</f>
        <v>0</v>
      </c>
      <c r="V186" s="146">
        <f>IF($E186='1. VSEBINA_SADRŽAJ'!$H$28,L186,L186/'1. VSEBINA_SADRŽAJ'!$B$49)</f>
        <v>0</v>
      </c>
      <c r="W186" s="146">
        <f>IF($E186='1. VSEBINA_SADRŽAJ'!$H$28,M186,M186/'1. VSEBINA_SADRŽAJ'!$B$49)</f>
        <v>0</v>
      </c>
      <c r="X186" s="239" t="str">
        <f t="shared" si="78"/>
        <v>.</v>
      </c>
      <c r="Y186" s="4"/>
      <c r="AD186" s="179"/>
      <c r="AE186" s="179"/>
      <c r="AF186" s="179"/>
      <c r="AG186" s="179"/>
      <c r="AH186" s="179"/>
      <c r="AI186" s="179"/>
      <c r="AJ186" s="179"/>
      <c r="AK186" s="179"/>
      <c r="AL186" s="149"/>
      <c r="AM186" s="149"/>
      <c r="AO186" s="240"/>
      <c r="AP186" s="240"/>
      <c r="AQ186" s="240">
        <f aca="true" t="shared" si="80" ref="AQ186:AQ196">IF(D186=AZ186,0,1)</f>
        <v>0</v>
      </c>
      <c r="AR186" s="240">
        <f aca="true" t="shared" si="81" ref="AR186:AR196">IF(E186=AZ186,0,1)</f>
        <v>0</v>
      </c>
      <c r="AS186" s="240">
        <f aca="true" t="shared" si="82" ref="AS186:AS196">IF(F186+G186+H186+I186+J186+K186+L186+M186=0,0,1)</f>
        <v>0</v>
      </c>
      <c r="AT186" s="240">
        <f aca="true" t="shared" si="83" ref="AT186:AT196">IF(AQ186+AR186+AS186=0,1,0)</f>
        <v>1</v>
      </c>
      <c r="AU186" s="240">
        <f aca="true" t="shared" si="84" ref="AU186:AU196">IF(AQ186+AR186+AS186=3,1,0)</f>
        <v>0</v>
      </c>
      <c r="AV186" s="240">
        <f aca="true" t="shared" si="85" ref="AV186:AV196">AT186+AU186</f>
        <v>1</v>
      </c>
    </row>
    <row r="187" spans="1:48" ht="15">
      <c r="A187" s="260" t="s">
        <v>49</v>
      </c>
      <c r="B187" s="36"/>
      <c r="C187" s="27"/>
      <c r="D187" s="267"/>
      <c r="E187" s="24"/>
      <c r="F187" s="31"/>
      <c r="G187" s="31"/>
      <c r="H187" s="31"/>
      <c r="I187" s="31"/>
      <c r="J187" s="31"/>
      <c r="K187" s="31"/>
      <c r="L187" s="31"/>
      <c r="M187" s="33"/>
      <c r="N187" s="170">
        <f t="shared" si="79"/>
        <v>0</v>
      </c>
      <c r="O187" s="21"/>
      <c r="P187" s="171">
        <f>IF($E187='1. VSEBINA_SADRŽAJ'!$H$28,F187,F187/'1. VSEBINA_SADRŽAJ'!$B$49)</f>
        <v>0</v>
      </c>
      <c r="Q187" s="146">
        <f>IF($E187='1. VSEBINA_SADRŽAJ'!$H$28,G187,G187/'1. VSEBINA_SADRŽAJ'!$B$49)</f>
        <v>0</v>
      </c>
      <c r="R187" s="146">
        <f>IF($E187='1. VSEBINA_SADRŽAJ'!$H$28,H187,H187/'1. VSEBINA_SADRŽAJ'!$B$49)</f>
        <v>0</v>
      </c>
      <c r="S187" s="146">
        <f>IF($E187='1. VSEBINA_SADRŽAJ'!$H$28,I187,I187/'1. VSEBINA_SADRŽAJ'!$B$49)</f>
        <v>0</v>
      </c>
      <c r="T187" s="146">
        <f>IF($E187='1. VSEBINA_SADRŽAJ'!$H$28,J187,J187/'1. VSEBINA_SADRŽAJ'!$B$49)</f>
        <v>0</v>
      </c>
      <c r="U187" s="146">
        <f>IF($E187='1. VSEBINA_SADRŽAJ'!$H$28,K187,K187/'1. VSEBINA_SADRŽAJ'!$B$49)</f>
        <v>0</v>
      </c>
      <c r="V187" s="146">
        <f>IF($E187='1. VSEBINA_SADRŽAJ'!$H$28,L187,L187/'1. VSEBINA_SADRŽAJ'!$B$49)</f>
        <v>0</v>
      </c>
      <c r="W187" s="146">
        <f>IF($E187='1. VSEBINA_SADRŽAJ'!$H$28,M187,M187/'1. VSEBINA_SADRŽAJ'!$B$49)</f>
        <v>0</v>
      </c>
      <c r="X187" s="239" t="str">
        <f t="shared" si="78"/>
        <v>.</v>
      </c>
      <c r="Y187" s="4"/>
      <c r="AD187" s="179"/>
      <c r="AE187" s="179"/>
      <c r="AF187" s="179"/>
      <c r="AG187" s="179"/>
      <c r="AH187" s="179"/>
      <c r="AI187" s="179"/>
      <c r="AJ187" s="179"/>
      <c r="AK187" s="179"/>
      <c r="AL187" s="149"/>
      <c r="AM187" s="149"/>
      <c r="AO187" s="240"/>
      <c r="AP187" s="240"/>
      <c r="AQ187" s="240">
        <f t="shared" si="80"/>
        <v>0</v>
      </c>
      <c r="AR187" s="240">
        <f t="shared" si="81"/>
        <v>0</v>
      </c>
      <c r="AS187" s="240">
        <f t="shared" si="82"/>
        <v>0</v>
      </c>
      <c r="AT187" s="240">
        <f t="shared" si="83"/>
        <v>1</v>
      </c>
      <c r="AU187" s="240">
        <f t="shared" si="84"/>
        <v>0</v>
      </c>
      <c r="AV187" s="240">
        <f t="shared" si="85"/>
        <v>1</v>
      </c>
    </row>
    <row r="188" spans="1:48" ht="15">
      <c r="A188" s="260" t="s">
        <v>50</v>
      </c>
      <c r="B188" s="36"/>
      <c r="C188" s="27"/>
      <c r="D188" s="267"/>
      <c r="E188" s="24"/>
      <c r="F188" s="31"/>
      <c r="G188" s="31"/>
      <c r="H188" s="31"/>
      <c r="I188" s="31"/>
      <c r="J188" s="31"/>
      <c r="K188" s="31"/>
      <c r="L188" s="31"/>
      <c r="M188" s="33"/>
      <c r="N188" s="170">
        <f t="shared" si="79"/>
        <v>0</v>
      </c>
      <c r="O188" s="21"/>
      <c r="P188" s="171">
        <f>IF($E188='1. VSEBINA_SADRŽAJ'!$H$28,F188,F188/'1. VSEBINA_SADRŽAJ'!$B$49)</f>
        <v>0</v>
      </c>
      <c r="Q188" s="146">
        <f>IF($E188='1. VSEBINA_SADRŽAJ'!$H$28,G188,G188/'1. VSEBINA_SADRŽAJ'!$B$49)</f>
        <v>0</v>
      </c>
      <c r="R188" s="146">
        <f>IF($E188='1. VSEBINA_SADRŽAJ'!$H$28,H188,H188/'1. VSEBINA_SADRŽAJ'!$B$49)</f>
        <v>0</v>
      </c>
      <c r="S188" s="146">
        <f>IF($E188='1. VSEBINA_SADRŽAJ'!$H$28,I188,I188/'1. VSEBINA_SADRŽAJ'!$B$49)</f>
        <v>0</v>
      </c>
      <c r="T188" s="146">
        <f>IF($E188='1. VSEBINA_SADRŽAJ'!$H$28,J188,J188/'1. VSEBINA_SADRŽAJ'!$B$49)</f>
        <v>0</v>
      </c>
      <c r="U188" s="146">
        <f>IF($E188='1. VSEBINA_SADRŽAJ'!$H$28,K188,K188/'1. VSEBINA_SADRŽAJ'!$B$49)</f>
        <v>0</v>
      </c>
      <c r="V188" s="146">
        <f>IF($E188='1. VSEBINA_SADRŽAJ'!$H$28,L188,L188/'1. VSEBINA_SADRŽAJ'!$B$49)</f>
        <v>0</v>
      </c>
      <c r="W188" s="146">
        <f>IF($E188='1. VSEBINA_SADRŽAJ'!$H$28,M188,M188/'1. VSEBINA_SADRŽAJ'!$B$49)</f>
        <v>0</v>
      </c>
      <c r="X188" s="239" t="str">
        <f t="shared" si="78"/>
        <v>.</v>
      </c>
      <c r="Y188" s="4"/>
      <c r="AD188" s="179"/>
      <c r="AE188" s="179"/>
      <c r="AF188" s="179"/>
      <c r="AG188" s="179"/>
      <c r="AH188" s="179"/>
      <c r="AI188" s="179"/>
      <c r="AJ188" s="179"/>
      <c r="AK188" s="179"/>
      <c r="AL188" s="149"/>
      <c r="AM188" s="149"/>
      <c r="AO188" s="240"/>
      <c r="AP188" s="240"/>
      <c r="AQ188" s="240">
        <f t="shared" si="80"/>
        <v>0</v>
      </c>
      <c r="AR188" s="240">
        <f t="shared" si="81"/>
        <v>0</v>
      </c>
      <c r="AS188" s="240">
        <f t="shared" si="82"/>
        <v>0</v>
      </c>
      <c r="AT188" s="240">
        <f t="shared" si="83"/>
        <v>1</v>
      </c>
      <c r="AU188" s="240">
        <f t="shared" si="84"/>
        <v>0</v>
      </c>
      <c r="AV188" s="240">
        <f t="shared" si="85"/>
        <v>1</v>
      </c>
    </row>
    <row r="189" spans="1:48" ht="15">
      <c r="A189" s="260" t="s">
        <v>51</v>
      </c>
      <c r="B189" s="36"/>
      <c r="C189" s="27"/>
      <c r="D189" s="267"/>
      <c r="E189" s="24"/>
      <c r="F189" s="31"/>
      <c r="G189" s="31"/>
      <c r="H189" s="31"/>
      <c r="I189" s="31"/>
      <c r="J189" s="31"/>
      <c r="K189" s="31"/>
      <c r="L189" s="31"/>
      <c r="M189" s="33"/>
      <c r="N189" s="170">
        <f t="shared" si="79"/>
        <v>0</v>
      </c>
      <c r="O189" s="21"/>
      <c r="P189" s="171">
        <f>IF($E189='1. VSEBINA_SADRŽAJ'!$H$28,F189,F189/'1. VSEBINA_SADRŽAJ'!$B$49)</f>
        <v>0</v>
      </c>
      <c r="Q189" s="146">
        <f>IF($E189='1. VSEBINA_SADRŽAJ'!$H$28,G189,G189/'1. VSEBINA_SADRŽAJ'!$B$49)</f>
        <v>0</v>
      </c>
      <c r="R189" s="146">
        <f>IF($E189='1. VSEBINA_SADRŽAJ'!$H$28,H189,H189/'1. VSEBINA_SADRŽAJ'!$B$49)</f>
        <v>0</v>
      </c>
      <c r="S189" s="146">
        <f>IF($E189='1. VSEBINA_SADRŽAJ'!$H$28,I189,I189/'1. VSEBINA_SADRŽAJ'!$B$49)</f>
        <v>0</v>
      </c>
      <c r="T189" s="146">
        <f>IF($E189='1. VSEBINA_SADRŽAJ'!$H$28,J189,J189/'1. VSEBINA_SADRŽAJ'!$B$49)</f>
        <v>0</v>
      </c>
      <c r="U189" s="146">
        <f>IF($E189='1. VSEBINA_SADRŽAJ'!$H$28,K189,K189/'1. VSEBINA_SADRŽAJ'!$B$49)</f>
        <v>0</v>
      </c>
      <c r="V189" s="146">
        <f>IF($E189='1. VSEBINA_SADRŽAJ'!$H$28,L189,L189/'1. VSEBINA_SADRŽAJ'!$B$49)</f>
        <v>0</v>
      </c>
      <c r="W189" s="146">
        <f>IF($E189='1. VSEBINA_SADRŽAJ'!$H$28,M189,M189/'1. VSEBINA_SADRŽAJ'!$B$49)</f>
        <v>0</v>
      </c>
      <c r="X189" s="239" t="str">
        <f t="shared" si="78"/>
        <v>.</v>
      </c>
      <c r="Y189" s="4"/>
      <c r="AD189" s="179"/>
      <c r="AE189" s="179"/>
      <c r="AF189" s="179"/>
      <c r="AG189" s="179"/>
      <c r="AH189" s="179"/>
      <c r="AI189" s="179"/>
      <c r="AJ189" s="179"/>
      <c r="AK189" s="179"/>
      <c r="AL189" s="149"/>
      <c r="AM189" s="149"/>
      <c r="AO189" s="240"/>
      <c r="AP189" s="240"/>
      <c r="AQ189" s="240">
        <f t="shared" si="80"/>
        <v>0</v>
      </c>
      <c r="AR189" s="240">
        <f t="shared" si="81"/>
        <v>0</v>
      </c>
      <c r="AS189" s="240">
        <f t="shared" si="82"/>
        <v>0</v>
      </c>
      <c r="AT189" s="240">
        <f t="shared" si="83"/>
        <v>1</v>
      </c>
      <c r="AU189" s="240">
        <f t="shared" si="84"/>
        <v>0</v>
      </c>
      <c r="AV189" s="240">
        <f t="shared" si="85"/>
        <v>1</v>
      </c>
    </row>
    <row r="190" spans="1:48" ht="15">
      <c r="A190" s="260" t="s">
        <v>52</v>
      </c>
      <c r="B190" s="36"/>
      <c r="C190" s="27"/>
      <c r="D190" s="267"/>
      <c r="E190" s="24"/>
      <c r="F190" s="31"/>
      <c r="G190" s="31"/>
      <c r="H190" s="31"/>
      <c r="I190" s="31"/>
      <c r="J190" s="31"/>
      <c r="K190" s="31"/>
      <c r="L190" s="31"/>
      <c r="M190" s="33"/>
      <c r="N190" s="170">
        <f t="shared" si="79"/>
        <v>0</v>
      </c>
      <c r="O190" s="21"/>
      <c r="P190" s="171">
        <f>IF($E190='1. VSEBINA_SADRŽAJ'!$H$28,F190,F190/'1. VSEBINA_SADRŽAJ'!$B$49)</f>
        <v>0</v>
      </c>
      <c r="Q190" s="146">
        <f>IF($E190='1. VSEBINA_SADRŽAJ'!$H$28,G190,G190/'1. VSEBINA_SADRŽAJ'!$B$49)</f>
        <v>0</v>
      </c>
      <c r="R190" s="146">
        <f>IF($E190='1. VSEBINA_SADRŽAJ'!$H$28,H190,H190/'1. VSEBINA_SADRŽAJ'!$B$49)</f>
        <v>0</v>
      </c>
      <c r="S190" s="146">
        <f>IF($E190='1. VSEBINA_SADRŽAJ'!$H$28,I190,I190/'1. VSEBINA_SADRŽAJ'!$B$49)</f>
        <v>0</v>
      </c>
      <c r="T190" s="146">
        <f>IF($E190='1. VSEBINA_SADRŽAJ'!$H$28,J190,J190/'1. VSEBINA_SADRŽAJ'!$B$49)</f>
        <v>0</v>
      </c>
      <c r="U190" s="146">
        <f>IF($E190='1. VSEBINA_SADRŽAJ'!$H$28,K190,K190/'1. VSEBINA_SADRŽAJ'!$B$49)</f>
        <v>0</v>
      </c>
      <c r="V190" s="146">
        <f>IF($E190='1. VSEBINA_SADRŽAJ'!$H$28,L190,L190/'1. VSEBINA_SADRŽAJ'!$B$49)</f>
        <v>0</v>
      </c>
      <c r="W190" s="146">
        <f>IF($E190='1. VSEBINA_SADRŽAJ'!$H$28,M190,M190/'1. VSEBINA_SADRŽAJ'!$B$49)</f>
        <v>0</v>
      </c>
      <c r="X190" s="239" t="str">
        <f t="shared" si="78"/>
        <v>.</v>
      </c>
      <c r="Y190" s="4"/>
      <c r="AD190" s="179"/>
      <c r="AE190" s="179"/>
      <c r="AF190" s="179"/>
      <c r="AG190" s="179"/>
      <c r="AH190" s="179"/>
      <c r="AI190" s="179"/>
      <c r="AJ190" s="179"/>
      <c r="AK190" s="179"/>
      <c r="AL190" s="149"/>
      <c r="AM190" s="149"/>
      <c r="AO190" s="240"/>
      <c r="AP190" s="240"/>
      <c r="AQ190" s="240">
        <f t="shared" si="80"/>
        <v>0</v>
      </c>
      <c r="AR190" s="240">
        <f t="shared" si="81"/>
        <v>0</v>
      </c>
      <c r="AS190" s="240">
        <f t="shared" si="82"/>
        <v>0</v>
      </c>
      <c r="AT190" s="240">
        <f t="shared" si="83"/>
        <v>1</v>
      </c>
      <c r="AU190" s="240">
        <f t="shared" si="84"/>
        <v>0</v>
      </c>
      <c r="AV190" s="240">
        <f t="shared" si="85"/>
        <v>1</v>
      </c>
    </row>
    <row r="191" spans="1:48" ht="15">
      <c r="A191" s="260" t="s">
        <v>53</v>
      </c>
      <c r="B191" s="36"/>
      <c r="C191" s="27"/>
      <c r="D191" s="267"/>
      <c r="E191" s="24"/>
      <c r="F191" s="31"/>
      <c r="G191" s="31"/>
      <c r="H191" s="31"/>
      <c r="I191" s="31"/>
      <c r="J191" s="31"/>
      <c r="K191" s="31"/>
      <c r="L191" s="31"/>
      <c r="M191" s="33"/>
      <c r="N191" s="170">
        <f t="shared" si="79"/>
        <v>0</v>
      </c>
      <c r="O191" s="21"/>
      <c r="P191" s="171">
        <f>IF($E191='1. VSEBINA_SADRŽAJ'!$H$28,F191,F191/'1. VSEBINA_SADRŽAJ'!$B$49)</f>
        <v>0</v>
      </c>
      <c r="Q191" s="146">
        <f>IF($E191='1. VSEBINA_SADRŽAJ'!$H$28,G191,G191/'1. VSEBINA_SADRŽAJ'!$B$49)</f>
        <v>0</v>
      </c>
      <c r="R191" s="146">
        <f>IF($E191='1. VSEBINA_SADRŽAJ'!$H$28,H191,H191/'1. VSEBINA_SADRŽAJ'!$B$49)</f>
        <v>0</v>
      </c>
      <c r="S191" s="146">
        <f>IF($E191='1. VSEBINA_SADRŽAJ'!$H$28,I191,I191/'1. VSEBINA_SADRŽAJ'!$B$49)</f>
        <v>0</v>
      </c>
      <c r="T191" s="146">
        <f>IF($E191='1. VSEBINA_SADRŽAJ'!$H$28,J191,J191/'1. VSEBINA_SADRŽAJ'!$B$49)</f>
        <v>0</v>
      </c>
      <c r="U191" s="146">
        <f>IF($E191='1. VSEBINA_SADRŽAJ'!$H$28,K191,K191/'1. VSEBINA_SADRŽAJ'!$B$49)</f>
        <v>0</v>
      </c>
      <c r="V191" s="146">
        <f>IF($E191='1. VSEBINA_SADRŽAJ'!$H$28,L191,L191/'1. VSEBINA_SADRŽAJ'!$B$49)</f>
        <v>0</v>
      </c>
      <c r="W191" s="146">
        <f>IF($E191='1. VSEBINA_SADRŽAJ'!$H$28,M191,M191/'1. VSEBINA_SADRŽAJ'!$B$49)</f>
        <v>0</v>
      </c>
      <c r="X191" s="239" t="str">
        <f t="shared" si="78"/>
        <v>.</v>
      </c>
      <c r="Y191" s="4"/>
      <c r="AD191" s="179"/>
      <c r="AE191" s="179"/>
      <c r="AF191" s="179"/>
      <c r="AG191" s="179"/>
      <c r="AH191" s="179"/>
      <c r="AI191" s="179"/>
      <c r="AJ191" s="179"/>
      <c r="AK191" s="179"/>
      <c r="AL191" s="149"/>
      <c r="AO191" s="240"/>
      <c r="AP191" s="240"/>
      <c r="AQ191" s="240">
        <f t="shared" si="80"/>
        <v>0</v>
      </c>
      <c r="AR191" s="240">
        <f t="shared" si="81"/>
        <v>0</v>
      </c>
      <c r="AS191" s="240">
        <f t="shared" si="82"/>
        <v>0</v>
      </c>
      <c r="AT191" s="240">
        <f t="shared" si="83"/>
        <v>1</v>
      </c>
      <c r="AU191" s="240">
        <f t="shared" si="84"/>
        <v>0</v>
      </c>
      <c r="AV191" s="240">
        <f t="shared" si="85"/>
        <v>1</v>
      </c>
    </row>
    <row r="192" spans="1:48" ht="15">
      <c r="A192" s="260" t="s">
        <v>54</v>
      </c>
      <c r="B192" s="36"/>
      <c r="C192" s="27"/>
      <c r="D192" s="267"/>
      <c r="E192" s="24"/>
      <c r="F192" s="31"/>
      <c r="G192" s="31"/>
      <c r="H192" s="31"/>
      <c r="I192" s="31"/>
      <c r="J192" s="31"/>
      <c r="K192" s="31"/>
      <c r="L192" s="31"/>
      <c r="M192" s="33"/>
      <c r="N192" s="170">
        <f t="shared" si="79"/>
        <v>0</v>
      </c>
      <c r="O192" s="21"/>
      <c r="P192" s="171">
        <f>IF($E192='1. VSEBINA_SADRŽAJ'!$H$28,F192,F192/'1. VSEBINA_SADRŽAJ'!$B$49)</f>
        <v>0</v>
      </c>
      <c r="Q192" s="146">
        <f>IF($E192='1. VSEBINA_SADRŽAJ'!$H$28,G192,G192/'1. VSEBINA_SADRŽAJ'!$B$49)</f>
        <v>0</v>
      </c>
      <c r="R192" s="146">
        <f>IF($E192='1. VSEBINA_SADRŽAJ'!$H$28,H192,H192/'1. VSEBINA_SADRŽAJ'!$B$49)</f>
        <v>0</v>
      </c>
      <c r="S192" s="146">
        <f>IF($E192='1. VSEBINA_SADRŽAJ'!$H$28,I192,I192/'1. VSEBINA_SADRŽAJ'!$B$49)</f>
        <v>0</v>
      </c>
      <c r="T192" s="146">
        <f>IF($E192='1. VSEBINA_SADRŽAJ'!$H$28,J192,J192/'1. VSEBINA_SADRŽAJ'!$B$49)</f>
        <v>0</v>
      </c>
      <c r="U192" s="146">
        <f>IF($E192='1. VSEBINA_SADRŽAJ'!$H$28,K192,K192/'1. VSEBINA_SADRŽAJ'!$B$49)</f>
        <v>0</v>
      </c>
      <c r="V192" s="146">
        <f>IF($E192='1. VSEBINA_SADRŽAJ'!$H$28,L192,L192/'1. VSEBINA_SADRŽAJ'!$B$49)</f>
        <v>0</v>
      </c>
      <c r="W192" s="146">
        <f>IF($E192='1. VSEBINA_SADRŽAJ'!$H$28,M192,M192/'1. VSEBINA_SADRŽAJ'!$B$49)</f>
        <v>0</v>
      </c>
      <c r="X192" s="239" t="str">
        <f t="shared" si="78"/>
        <v>.</v>
      </c>
      <c r="Y192" s="4"/>
      <c r="AD192" s="179"/>
      <c r="AE192" s="179"/>
      <c r="AF192" s="179"/>
      <c r="AG192" s="179"/>
      <c r="AH192" s="179"/>
      <c r="AI192" s="179"/>
      <c r="AJ192" s="179"/>
      <c r="AK192" s="179"/>
      <c r="AL192" s="149"/>
      <c r="AO192" s="240"/>
      <c r="AP192" s="240"/>
      <c r="AQ192" s="240">
        <f t="shared" si="80"/>
        <v>0</v>
      </c>
      <c r="AR192" s="240">
        <f t="shared" si="81"/>
        <v>0</v>
      </c>
      <c r="AS192" s="240">
        <f t="shared" si="82"/>
        <v>0</v>
      </c>
      <c r="AT192" s="240">
        <f t="shared" si="83"/>
        <v>1</v>
      </c>
      <c r="AU192" s="240">
        <f t="shared" si="84"/>
        <v>0</v>
      </c>
      <c r="AV192" s="240">
        <f t="shared" si="85"/>
        <v>1</v>
      </c>
    </row>
    <row r="193" spans="1:48" ht="15">
      <c r="A193" s="260" t="s">
        <v>55</v>
      </c>
      <c r="B193" s="36"/>
      <c r="C193" s="27"/>
      <c r="D193" s="267"/>
      <c r="E193" s="24"/>
      <c r="F193" s="31"/>
      <c r="G193" s="31"/>
      <c r="H193" s="31"/>
      <c r="I193" s="31"/>
      <c r="J193" s="31"/>
      <c r="K193" s="31"/>
      <c r="L193" s="31"/>
      <c r="M193" s="33"/>
      <c r="N193" s="170">
        <f t="shared" si="79"/>
        <v>0</v>
      </c>
      <c r="O193" s="21"/>
      <c r="P193" s="171">
        <f>IF($E193='1. VSEBINA_SADRŽAJ'!$H$28,F193,F193/'1. VSEBINA_SADRŽAJ'!$B$49)</f>
        <v>0</v>
      </c>
      <c r="Q193" s="146">
        <f>IF($E193='1. VSEBINA_SADRŽAJ'!$H$28,G193,G193/'1. VSEBINA_SADRŽAJ'!$B$49)</f>
        <v>0</v>
      </c>
      <c r="R193" s="146">
        <f>IF($E193='1. VSEBINA_SADRŽAJ'!$H$28,H193,H193/'1. VSEBINA_SADRŽAJ'!$B$49)</f>
        <v>0</v>
      </c>
      <c r="S193" s="146">
        <f>IF($E193='1. VSEBINA_SADRŽAJ'!$H$28,I193,I193/'1. VSEBINA_SADRŽAJ'!$B$49)</f>
        <v>0</v>
      </c>
      <c r="T193" s="146">
        <f>IF($E193='1. VSEBINA_SADRŽAJ'!$H$28,J193,J193/'1. VSEBINA_SADRŽAJ'!$B$49)</f>
        <v>0</v>
      </c>
      <c r="U193" s="146">
        <f>IF($E193='1. VSEBINA_SADRŽAJ'!$H$28,K193,K193/'1. VSEBINA_SADRŽAJ'!$B$49)</f>
        <v>0</v>
      </c>
      <c r="V193" s="146">
        <f>IF($E193='1. VSEBINA_SADRŽAJ'!$H$28,L193,L193/'1. VSEBINA_SADRŽAJ'!$B$49)</f>
        <v>0</v>
      </c>
      <c r="W193" s="146">
        <f>IF($E193='1. VSEBINA_SADRŽAJ'!$H$28,M193,M193/'1. VSEBINA_SADRŽAJ'!$B$49)</f>
        <v>0</v>
      </c>
      <c r="X193" s="239" t="str">
        <f t="shared" si="78"/>
        <v>.</v>
      </c>
      <c r="Y193" s="4"/>
      <c r="AD193" s="179"/>
      <c r="AE193" s="179"/>
      <c r="AF193" s="179"/>
      <c r="AG193" s="179"/>
      <c r="AH193" s="179"/>
      <c r="AI193" s="179"/>
      <c r="AJ193" s="179"/>
      <c r="AK193" s="179"/>
      <c r="AL193" s="149"/>
      <c r="AO193" s="240"/>
      <c r="AP193" s="240"/>
      <c r="AQ193" s="240">
        <f t="shared" si="80"/>
        <v>0</v>
      </c>
      <c r="AR193" s="240">
        <f t="shared" si="81"/>
        <v>0</v>
      </c>
      <c r="AS193" s="240">
        <f t="shared" si="82"/>
        <v>0</v>
      </c>
      <c r="AT193" s="240">
        <f t="shared" si="83"/>
        <v>1</v>
      </c>
      <c r="AU193" s="240">
        <f t="shared" si="84"/>
        <v>0</v>
      </c>
      <c r="AV193" s="240">
        <f t="shared" si="85"/>
        <v>1</v>
      </c>
    </row>
    <row r="194" spans="1:48" ht="15">
      <c r="A194" s="260" t="s">
        <v>56</v>
      </c>
      <c r="B194" s="36"/>
      <c r="C194" s="27"/>
      <c r="D194" s="267"/>
      <c r="E194" s="24"/>
      <c r="F194" s="34"/>
      <c r="G194" s="34"/>
      <c r="H194" s="34"/>
      <c r="I194" s="34"/>
      <c r="J194" s="34"/>
      <c r="K194" s="31"/>
      <c r="L194" s="34"/>
      <c r="M194" s="35"/>
      <c r="N194" s="170">
        <f t="shared" si="79"/>
        <v>0</v>
      </c>
      <c r="O194" s="21"/>
      <c r="P194" s="171">
        <f>IF($E194='1. VSEBINA_SADRŽAJ'!$H$28,F194,F194/'1. VSEBINA_SADRŽAJ'!$B$49)</f>
        <v>0</v>
      </c>
      <c r="Q194" s="146">
        <f>IF($E194='1. VSEBINA_SADRŽAJ'!$H$28,G194,G194/'1. VSEBINA_SADRŽAJ'!$B$49)</f>
        <v>0</v>
      </c>
      <c r="R194" s="146">
        <f>IF($E194='1. VSEBINA_SADRŽAJ'!$H$28,H194,H194/'1. VSEBINA_SADRŽAJ'!$B$49)</f>
        <v>0</v>
      </c>
      <c r="S194" s="146">
        <f>IF($E194='1. VSEBINA_SADRŽAJ'!$H$28,I194,I194/'1. VSEBINA_SADRŽAJ'!$B$49)</f>
        <v>0</v>
      </c>
      <c r="T194" s="146">
        <f>IF($E194='1. VSEBINA_SADRŽAJ'!$H$28,J194,J194/'1. VSEBINA_SADRŽAJ'!$B$49)</f>
        <v>0</v>
      </c>
      <c r="U194" s="146">
        <f>IF($E194='1. VSEBINA_SADRŽAJ'!$H$28,K194,K194/'1. VSEBINA_SADRŽAJ'!$B$49)</f>
        <v>0</v>
      </c>
      <c r="V194" s="146">
        <f>IF($E194='1. VSEBINA_SADRŽAJ'!$H$28,L194,L194/'1. VSEBINA_SADRŽAJ'!$B$49)</f>
        <v>0</v>
      </c>
      <c r="W194" s="146">
        <f>IF($E194='1. VSEBINA_SADRŽAJ'!$H$28,M194,M194/'1. VSEBINA_SADRŽAJ'!$B$49)</f>
        <v>0</v>
      </c>
      <c r="X194" s="239" t="str">
        <f t="shared" si="78"/>
        <v>.</v>
      </c>
      <c r="Y194" s="155">
        <f>SUM(P185:W194)</f>
        <v>0</v>
      </c>
      <c r="AD194" s="179"/>
      <c r="AE194" s="179"/>
      <c r="AF194" s="179"/>
      <c r="AG194" s="179"/>
      <c r="AH194" s="179"/>
      <c r="AI194" s="179"/>
      <c r="AJ194" s="179"/>
      <c r="AK194" s="179"/>
      <c r="AL194" s="149"/>
      <c r="AO194" s="240"/>
      <c r="AP194" s="240"/>
      <c r="AQ194" s="240">
        <f t="shared" si="80"/>
        <v>0</v>
      </c>
      <c r="AR194" s="240">
        <f t="shared" si="81"/>
        <v>0</v>
      </c>
      <c r="AS194" s="240">
        <f t="shared" si="82"/>
        <v>0</v>
      </c>
      <c r="AT194" s="240">
        <f t="shared" si="83"/>
        <v>1</v>
      </c>
      <c r="AU194" s="240">
        <f t="shared" si="84"/>
        <v>0</v>
      </c>
      <c r="AV194" s="240">
        <f t="shared" si="85"/>
        <v>1</v>
      </c>
    </row>
    <row r="195" spans="1:48" ht="15">
      <c r="A195" s="222" t="s">
        <v>143</v>
      </c>
      <c r="B195" s="172"/>
      <c r="C195" s="151"/>
      <c r="D195" s="151"/>
      <c r="E195" s="151"/>
      <c r="F195" s="153">
        <f aca="true" t="shared" si="86" ref="F195:M195">SUM(P185:P194)</f>
        <v>0</v>
      </c>
      <c r="G195" s="153">
        <f t="shared" si="86"/>
        <v>0</v>
      </c>
      <c r="H195" s="153">
        <f t="shared" si="86"/>
        <v>0</v>
      </c>
      <c r="I195" s="153">
        <f t="shared" si="86"/>
        <v>0</v>
      </c>
      <c r="J195" s="153">
        <f t="shared" si="86"/>
        <v>0</v>
      </c>
      <c r="K195" s="153">
        <f t="shared" si="86"/>
        <v>0</v>
      </c>
      <c r="L195" s="153">
        <f t="shared" si="86"/>
        <v>0</v>
      </c>
      <c r="M195" s="153">
        <f t="shared" si="86"/>
        <v>0</v>
      </c>
      <c r="N195" s="130">
        <f>SUM(N185:N194)</f>
        <v>0</v>
      </c>
      <c r="O195" s="21">
        <f>SUM(O185:O194)</f>
        <v>0</v>
      </c>
      <c r="P195" s="173">
        <f>+P185+P186+P187+P188+P189+P190+P191+P192+P193+P194</f>
        <v>0</v>
      </c>
      <c r="Q195" s="173">
        <f aca="true" t="shared" si="87" ref="Q195:W195">+Q185+Q186+Q187+Q188+Q189+Q190+Q191+Q192+Q193+Q194</f>
        <v>0</v>
      </c>
      <c r="R195" s="173">
        <f t="shared" si="87"/>
        <v>0</v>
      </c>
      <c r="S195" s="173">
        <f t="shared" si="87"/>
        <v>0</v>
      </c>
      <c r="T195" s="173">
        <f t="shared" si="87"/>
        <v>0</v>
      </c>
      <c r="U195" s="173">
        <f t="shared" si="87"/>
        <v>0</v>
      </c>
      <c r="V195" s="173">
        <f t="shared" si="87"/>
        <v>0</v>
      </c>
      <c r="W195" s="173">
        <f t="shared" si="87"/>
        <v>0</v>
      </c>
      <c r="X195" s="240"/>
      <c r="Y195" s="4"/>
      <c r="AD195" s="179"/>
      <c r="AE195" s="179"/>
      <c r="AF195" s="179"/>
      <c r="AG195" s="179"/>
      <c r="AH195" s="179"/>
      <c r="AI195" s="179"/>
      <c r="AJ195" s="179"/>
      <c r="AK195" s="179"/>
      <c r="AL195" s="149"/>
      <c r="AO195" s="240"/>
      <c r="AP195" s="240"/>
      <c r="AQ195" s="240">
        <f t="shared" si="80"/>
        <v>0</v>
      </c>
      <c r="AR195" s="240">
        <f t="shared" si="81"/>
        <v>0</v>
      </c>
      <c r="AS195" s="240">
        <f t="shared" si="82"/>
        <v>0</v>
      </c>
      <c r="AT195" s="240">
        <f t="shared" si="83"/>
        <v>1</v>
      </c>
      <c r="AU195" s="240">
        <f t="shared" si="84"/>
        <v>0</v>
      </c>
      <c r="AV195" s="240">
        <f t="shared" si="85"/>
        <v>1</v>
      </c>
    </row>
    <row r="196" spans="1:48" ht="30" customHeight="1">
      <c r="A196" s="325" t="s">
        <v>277</v>
      </c>
      <c r="B196" s="326"/>
      <c r="C196" s="326"/>
      <c r="D196" s="326"/>
      <c r="E196" s="326"/>
      <c r="F196" s="326"/>
      <c r="G196" s="326"/>
      <c r="H196" s="326"/>
      <c r="I196" s="326"/>
      <c r="J196" s="326"/>
      <c r="K196" s="326"/>
      <c r="L196" s="326"/>
      <c r="M196" s="326"/>
      <c r="N196" s="7"/>
      <c r="V196" s="4"/>
      <c r="Y196" s="4"/>
      <c r="AD196" s="179"/>
      <c r="AE196" s="179"/>
      <c r="AF196" s="179"/>
      <c r="AG196" s="179"/>
      <c r="AH196" s="179"/>
      <c r="AI196" s="179"/>
      <c r="AJ196" s="179"/>
      <c r="AK196" s="179"/>
      <c r="AL196" s="149"/>
      <c r="AO196" s="240"/>
      <c r="AP196" s="240"/>
      <c r="AQ196" s="240">
        <f t="shared" si="80"/>
        <v>0</v>
      </c>
      <c r="AR196" s="240">
        <f t="shared" si="81"/>
        <v>0</v>
      </c>
      <c r="AS196" s="240">
        <f t="shared" si="82"/>
        <v>0</v>
      </c>
      <c r="AT196" s="240">
        <f t="shared" si="83"/>
        <v>1</v>
      </c>
      <c r="AU196" s="240">
        <f t="shared" si="84"/>
        <v>0</v>
      </c>
      <c r="AV196" s="240">
        <f t="shared" si="85"/>
        <v>1</v>
      </c>
    </row>
    <row r="197" spans="1:42" s="176" customFormat="1" ht="14.25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5"/>
      <c r="AD197" s="177"/>
      <c r="AE197" s="177"/>
      <c r="AF197" s="177"/>
      <c r="AG197" s="177"/>
      <c r="AH197" s="177"/>
      <c r="AI197" s="177"/>
      <c r="AJ197" s="177"/>
      <c r="AK197" s="177"/>
      <c r="AL197" s="178"/>
      <c r="AO197" s="240"/>
      <c r="AP197" s="240"/>
    </row>
    <row r="198" spans="1:48" s="1" customFormat="1" ht="30.75" customHeight="1">
      <c r="A198" s="327" t="s">
        <v>217</v>
      </c>
      <c r="B198" s="310"/>
      <c r="C198" s="310"/>
      <c r="D198" s="310"/>
      <c r="E198" s="131"/>
      <c r="F198" s="131"/>
      <c r="G198" s="131"/>
      <c r="H198" s="131"/>
      <c r="I198" s="131"/>
      <c r="J198" s="131"/>
      <c r="K198" s="131"/>
      <c r="L198" s="131"/>
      <c r="M198" s="131"/>
      <c r="N198" s="8"/>
      <c r="AD198" s="179"/>
      <c r="AE198" s="179"/>
      <c r="AF198" s="179"/>
      <c r="AG198" s="179"/>
      <c r="AH198" s="179"/>
      <c r="AI198" s="179"/>
      <c r="AJ198" s="179"/>
      <c r="AK198" s="179"/>
      <c r="AL198" s="180"/>
      <c r="AO198" s="242"/>
      <c r="AP198" s="242"/>
      <c r="AQ198" s="242"/>
      <c r="AR198" s="242"/>
      <c r="AS198" s="242"/>
      <c r="AT198" s="242"/>
      <c r="AU198" s="242"/>
      <c r="AV198" s="242"/>
    </row>
    <row r="199" spans="1:42" s="165" customFormat="1" ht="15">
      <c r="A199" s="354" t="s">
        <v>284</v>
      </c>
      <c r="B199" s="355"/>
      <c r="C199" s="356"/>
      <c r="P199" s="77" t="s">
        <v>142</v>
      </c>
      <c r="AO199" s="243"/>
      <c r="AP199" s="243"/>
    </row>
    <row r="200" spans="1:42" s="77" customFormat="1" ht="74.25">
      <c r="A200" s="166" t="s">
        <v>144</v>
      </c>
      <c r="B200" s="161" t="s">
        <v>146</v>
      </c>
      <c r="C200" s="254" t="s">
        <v>181</v>
      </c>
      <c r="D200" s="161" t="s">
        <v>124</v>
      </c>
      <c r="E200" s="167" t="s">
        <v>145</v>
      </c>
      <c r="F200" s="140" t="s">
        <v>141</v>
      </c>
      <c r="G200" s="140" t="s">
        <v>140</v>
      </c>
      <c r="H200" s="140" t="s">
        <v>139</v>
      </c>
      <c r="I200" s="140" t="s">
        <v>138</v>
      </c>
      <c r="J200" s="140" t="s">
        <v>137</v>
      </c>
      <c r="K200" s="140" t="s">
        <v>136</v>
      </c>
      <c r="L200" s="140" t="s">
        <v>135</v>
      </c>
      <c r="M200" s="140" t="s">
        <v>134</v>
      </c>
      <c r="N200" s="181" t="s">
        <v>122</v>
      </c>
      <c r="O200" s="169" t="s">
        <v>127</v>
      </c>
      <c r="P200" s="252" t="s">
        <v>133</v>
      </c>
      <c r="Q200" s="221" t="s">
        <v>140</v>
      </c>
      <c r="R200" s="221" t="s">
        <v>139</v>
      </c>
      <c r="S200" s="221" t="s">
        <v>138</v>
      </c>
      <c r="T200" s="221" t="s">
        <v>137</v>
      </c>
      <c r="U200" s="221" t="s">
        <v>136</v>
      </c>
      <c r="V200" s="221" t="s">
        <v>135</v>
      </c>
      <c r="W200" s="221" t="s">
        <v>134</v>
      </c>
      <c r="AO200" s="240"/>
      <c r="AP200" s="240"/>
    </row>
    <row r="201" spans="1:48" ht="15">
      <c r="A201" s="264" t="s">
        <v>57</v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170">
        <f>IF(OR((B201*C201)&lt;(F201+G201+H201+I201+J201+K201+L201+M201),(B201*C201)&gt;(F201+G201+H201+I201+J201+K201+L201+M201)),"Erorr",(P201+Q201+R201+S201+T201+U201+V201+W201))</f>
        <v>0</v>
      </c>
      <c r="O201" s="21"/>
      <c r="P201" s="253">
        <f>IF($E201='1. VSEBINA_SADRŽAJ'!$H$28,F201,F201/'1. VSEBINA_SADRŽAJ'!$B$49)</f>
        <v>0</v>
      </c>
      <c r="Q201" s="146">
        <f>IF($E201='1. VSEBINA_SADRŽAJ'!$H$28,G201,G201/'1. VSEBINA_SADRŽAJ'!$B$49)</f>
        <v>0</v>
      </c>
      <c r="R201" s="146">
        <f>IF($E201='1. VSEBINA_SADRŽAJ'!$H$28,H201,H201/'1. VSEBINA_SADRŽAJ'!$B$49)</f>
        <v>0</v>
      </c>
      <c r="S201" s="146">
        <f>IF($E201='1. VSEBINA_SADRŽAJ'!$H$28,I201,I201/'1. VSEBINA_SADRŽAJ'!$B$49)</f>
        <v>0</v>
      </c>
      <c r="T201" s="146">
        <f>IF($E201='1. VSEBINA_SADRŽAJ'!$H$28,J201,J201/'1. VSEBINA_SADRŽAJ'!$B$49)</f>
        <v>0</v>
      </c>
      <c r="U201" s="146">
        <f>IF($E201='1. VSEBINA_SADRŽAJ'!$H$28,K201,K201/'1. VSEBINA_SADRŽAJ'!$B$49)</f>
        <v>0</v>
      </c>
      <c r="V201" s="146">
        <f>IF($E201='1. VSEBINA_SADRŽAJ'!$H$28,L201,L201/'1. VSEBINA_SADRŽAJ'!$B$49)</f>
        <v>0</v>
      </c>
      <c r="W201" s="146">
        <f>IF($E201='1. VSEBINA_SADRŽAJ'!$H$28,M201,M201/'1. VSEBINA_SADRŽAJ'!$B$49)</f>
        <v>0</v>
      </c>
      <c r="X201" s="239" t="str">
        <f aca="true" t="shared" si="88" ref="X201:X210">IF(AV201=1,".","data missing")</f>
        <v>.</v>
      </c>
      <c r="Y201" s="4"/>
      <c r="AO201" s="240"/>
      <c r="AP201" s="240"/>
      <c r="AQ201" s="240">
        <f aca="true" t="shared" si="89" ref="AQ201:AQ212">IF(D201=AZ201,0,1)</f>
        <v>0</v>
      </c>
      <c r="AR201" s="240">
        <f aca="true" t="shared" si="90" ref="AR201:AR212">IF(E201=AZ201,0,1)</f>
        <v>0</v>
      </c>
      <c r="AS201" s="240">
        <f aca="true" t="shared" si="91" ref="AS201:AS212">IF(F201+G201+H201+I201+J201+K201+L201+M201=0,0,1)</f>
        <v>0</v>
      </c>
      <c r="AT201" s="240">
        <f aca="true" t="shared" si="92" ref="AT201:AT212">IF(AQ201+AR201+AS201=0,1,0)</f>
        <v>1</v>
      </c>
      <c r="AU201" s="240">
        <f aca="true" t="shared" si="93" ref="AU201:AU212">IF(AQ201+AR201+AS201=3,1,0)</f>
        <v>0</v>
      </c>
      <c r="AV201" s="240">
        <f aca="true" t="shared" si="94" ref="AV201:AV212">AT201+AU201</f>
        <v>1</v>
      </c>
    </row>
    <row r="202" spans="1:48" ht="15">
      <c r="A202" s="265" t="s">
        <v>58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170">
        <f aca="true" t="shared" si="95" ref="N202:N210">IF(OR((B202*C202)&lt;(F202+G202+H202+I202+J202+K202+L202+M202),(B202*C202)&gt;(F202+G202+H202+I202+J202+K202+L202+M202)),"Erorr",(P202+Q202+R202+S202+T202+U202+V202+W202))</f>
        <v>0</v>
      </c>
      <c r="O202" s="21"/>
      <c r="P202" s="171">
        <f>IF($E202='1. VSEBINA_SADRŽAJ'!$H$28,F202,F202/'1. VSEBINA_SADRŽAJ'!$B$49)</f>
        <v>0</v>
      </c>
      <c r="Q202" s="146">
        <f>IF($E202='1. VSEBINA_SADRŽAJ'!$H$28,G202,G202/'1. VSEBINA_SADRŽAJ'!$B$49)</f>
        <v>0</v>
      </c>
      <c r="R202" s="146">
        <f>IF($E202='1. VSEBINA_SADRŽAJ'!$H$28,H202,H202/'1. VSEBINA_SADRŽAJ'!$B$49)</f>
        <v>0</v>
      </c>
      <c r="S202" s="146">
        <f>IF($E202='1. VSEBINA_SADRŽAJ'!$H$28,I202,I202/'1. VSEBINA_SADRŽAJ'!$B$49)</f>
        <v>0</v>
      </c>
      <c r="T202" s="146">
        <f>IF($E202='1. VSEBINA_SADRŽAJ'!$H$28,J202,J202/'1. VSEBINA_SADRŽAJ'!$B$49)</f>
        <v>0</v>
      </c>
      <c r="U202" s="146">
        <f>IF($E202='1. VSEBINA_SADRŽAJ'!$H$28,K202,K202/'1. VSEBINA_SADRŽAJ'!$B$49)</f>
        <v>0</v>
      </c>
      <c r="V202" s="146">
        <f>IF($E202='1. VSEBINA_SADRŽAJ'!$H$28,L202,L202/'1. VSEBINA_SADRŽAJ'!$B$49)</f>
        <v>0</v>
      </c>
      <c r="W202" s="146">
        <f>IF($E202='1. VSEBINA_SADRŽAJ'!$H$28,M202,M202/'1. VSEBINA_SADRŽAJ'!$B$49)</f>
        <v>0</v>
      </c>
      <c r="X202" s="239" t="str">
        <f t="shared" si="88"/>
        <v>.</v>
      </c>
      <c r="Y202" s="4"/>
      <c r="AO202" s="240"/>
      <c r="AP202" s="240"/>
      <c r="AQ202" s="240">
        <f t="shared" si="89"/>
        <v>0</v>
      </c>
      <c r="AR202" s="240">
        <f t="shared" si="90"/>
        <v>0</v>
      </c>
      <c r="AS202" s="240">
        <f t="shared" si="91"/>
        <v>0</v>
      </c>
      <c r="AT202" s="240">
        <f t="shared" si="92"/>
        <v>1</v>
      </c>
      <c r="AU202" s="240">
        <f t="shared" si="93"/>
        <v>0</v>
      </c>
      <c r="AV202" s="240">
        <f t="shared" si="94"/>
        <v>1</v>
      </c>
    </row>
    <row r="203" spans="1:48" ht="15">
      <c r="A203" s="265" t="s">
        <v>49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170">
        <f t="shared" si="95"/>
        <v>0</v>
      </c>
      <c r="O203" s="21"/>
      <c r="P203" s="171">
        <f>IF($E203='1. VSEBINA_SADRŽAJ'!$H$28,F203,F203/'1. VSEBINA_SADRŽAJ'!$B$49)</f>
        <v>0</v>
      </c>
      <c r="Q203" s="146">
        <f>IF($E203='1. VSEBINA_SADRŽAJ'!$H$28,G203,G203/'1. VSEBINA_SADRŽAJ'!$B$49)</f>
        <v>0</v>
      </c>
      <c r="R203" s="146">
        <f>IF($E203='1. VSEBINA_SADRŽAJ'!$H$28,H203,H203/'1. VSEBINA_SADRŽAJ'!$B$49)</f>
        <v>0</v>
      </c>
      <c r="S203" s="146">
        <f>IF($E203='1. VSEBINA_SADRŽAJ'!$H$28,I203,I203/'1. VSEBINA_SADRŽAJ'!$B$49)</f>
        <v>0</v>
      </c>
      <c r="T203" s="146">
        <f>IF($E203='1. VSEBINA_SADRŽAJ'!$H$28,J203,J203/'1. VSEBINA_SADRŽAJ'!$B$49)</f>
        <v>0</v>
      </c>
      <c r="U203" s="146">
        <f>IF($E203='1. VSEBINA_SADRŽAJ'!$H$28,K203,K203/'1. VSEBINA_SADRŽAJ'!$B$49)</f>
        <v>0</v>
      </c>
      <c r="V203" s="146">
        <f>IF($E203='1. VSEBINA_SADRŽAJ'!$H$28,L203,L203/'1. VSEBINA_SADRŽAJ'!$B$49)</f>
        <v>0</v>
      </c>
      <c r="W203" s="146">
        <f>IF($E203='1. VSEBINA_SADRŽAJ'!$H$28,M203,M203/'1. VSEBINA_SADRŽAJ'!$B$49)</f>
        <v>0</v>
      </c>
      <c r="X203" s="239" t="str">
        <f t="shared" si="88"/>
        <v>.</v>
      </c>
      <c r="Y203" s="4"/>
      <c r="AO203" s="240"/>
      <c r="AP203" s="240"/>
      <c r="AQ203" s="240">
        <f t="shared" si="89"/>
        <v>0</v>
      </c>
      <c r="AR203" s="240">
        <f t="shared" si="90"/>
        <v>0</v>
      </c>
      <c r="AS203" s="240">
        <f t="shared" si="91"/>
        <v>0</v>
      </c>
      <c r="AT203" s="240">
        <f t="shared" si="92"/>
        <v>1</v>
      </c>
      <c r="AU203" s="240">
        <f t="shared" si="93"/>
        <v>0</v>
      </c>
      <c r="AV203" s="240">
        <f t="shared" si="94"/>
        <v>1</v>
      </c>
    </row>
    <row r="204" spans="1:48" ht="15">
      <c r="A204" s="265" t="s">
        <v>50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170">
        <f t="shared" si="95"/>
        <v>0</v>
      </c>
      <c r="O204" s="21"/>
      <c r="P204" s="171">
        <f>IF($E204='1. VSEBINA_SADRŽAJ'!$H$28,F204,F204/'1. VSEBINA_SADRŽAJ'!$B$49)</f>
        <v>0</v>
      </c>
      <c r="Q204" s="146">
        <f>IF($E204='1. VSEBINA_SADRŽAJ'!$H$28,G204,G204/'1. VSEBINA_SADRŽAJ'!$B$49)</f>
        <v>0</v>
      </c>
      <c r="R204" s="146">
        <f>IF($E204='1. VSEBINA_SADRŽAJ'!$H$28,H204,H204/'1. VSEBINA_SADRŽAJ'!$B$49)</f>
        <v>0</v>
      </c>
      <c r="S204" s="146">
        <f>IF($E204='1. VSEBINA_SADRŽAJ'!$H$28,I204,I204/'1. VSEBINA_SADRŽAJ'!$B$49)</f>
        <v>0</v>
      </c>
      <c r="T204" s="146">
        <f>IF($E204='1. VSEBINA_SADRŽAJ'!$H$28,J204,J204/'1. VSEBINA_SADRŽAJ'!$B$49)</f>
        <v>0</v>
      </c>
      <c r="U204" s="146">
        <f>IF($E204='1. VSEBINA_SADRŽAJ'!$H$28,K204,K204/'1. VSEBINA_SADRŽAJ'!$B$49)</f>
        <v>0</v>
      </c>
      <c r="V204" s="146">
        <f>IF($E204='1. VSEBINA_SADRŽAJ'!$H$28,L204,L204/'1. VSEBINA_SADRŽAJ'!$B$49)</f>
        <v>0</v>
      </c>
      <c r="W204" s="146">
        <f>IF($E204='1. VSEBINA_SADRŽAJ'!$H$28,M204,M204/'1. VSEBINA_SADRŽAJ'!$B$49)</f>
        <v>0</v>
      </c>
      <c r="X204" s="239" t="str">
        <f t="shared" si="88"/>
        <v>.</v>
      </c>
      <c r="Y204" s="4"/>
      <c r="AO204" s="240"/>
      <c r="AP204" s="240"/>
      <c r="AQ204" s="240">
        <f t="shared" si="89"/>
        <v>0</v>
      </c>
      <c r="AR204" s="240">
        <f t="shared" si="90"/>
        <v>0</v>
      </c>
      <c r="AS204" s="240">
        <f t="shared" si="91"/>
        <v>0</v>
      </c>
      <c r="AT204" s="240">
        <f t="shared" si="92"/>
        <v>1</v>
      </c>
      <c r="AU204" s="240">
        <f t="shared" si="93"/>
        <v>0</v>
      </c>
      <c r="AV204" s="240">
        <f t="shared" si="94"/>
        <v>1</v>
      </c>
    </row>
    <row r="205" spans="1:48" ht="15">
      <c r="A205" s="265" t="s">
        <v>51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170">
        <f t="shared" si="95"/>
        <v>0</v>
      </c>
      <c r="O205" s="21"/>
      <c r="P205" s="171">
        <f>IF($E205='1. VSEBINA_SADRŽAJ'!$H$28,F205,F205/'1. VSEBINA_SADRŽAJ'!$B$49)</f>
        <v>0</v>
      </c>
      <c r="Q205" s="146">
        <f>IF($E205='1. VSEBINA_SADRŽAJ'!$H$28,G205,G205/'1. VSEBINA_SADRŽAJ'!$B$49)</f>
        <v>0</v>
      </c>
      <c r="R205" s="146">
        <f>IF($E205='1. VSEBINA_SADRŽAJ'!$H$28,H205,H205/'1. VSEBINA_SADRŽAJ'!$B$49)</f>
        <v>0</v>
      </c>
      <c r="S205" s="146">
        <f>IF($E205='1. VSEBINA_SADRŽAJ'!$H$28,I205,I205/'1. VSEBINA_SADRŽAJ'!$B$49)</f>
        <v>0</v>
      </c>
      <c r="T205" s="146">
        <f>IF($E205='1. VSEBINA_SADRŽAJ'!$H$28,J205,J205/'1. VSEBINA_SADRŽAJ'!$B$49)</f>
        <v>0</v>
      </c>
      <c r="U205" s="146">
        <f>IF($E205='1. VSEBINA_SADRŽAJ'!$H$28,K205,K205/'1. VSEBINA_SADRŽAJ'!$B$49)</f>
        <v>0</v>
      </c>
      <c r="V205" s="146">
        <f>IF($E205='1. VSEBINA_SADRŽAJ'!$H$28,L205,L205/'1. VSEBINA_SADRŽAJ'!$B$49)</f>
        <v>0</v>
      </c>
      <c r="W205" s="146">
        <f>IF($E205='1. VSEBINA_SADRŽAJ'!$H$28,M205,M205/'1. VSEBINA_SADRŽAJ'!$B$49)</f>
        <v>0</v>
      </c>
      <c r="X205" s="239" t="str">
        <f t="shared" si="88"/>
        <v>.</v>
      </c>
      <c r="Y205" s="4"/>
      <c r="AO205" s="240"/>
      <c r="AP205" s="240"/>
      <c r="AQ205" s="240">
        <f t="shared" si="89"/>
        <v>0</v>
      </c>
      <c r="AR205" s="240">
        <f t="shared" si="90"/>
        <v>0</v>
      </c>
      <c r="AS205" s="240">
        <f t="shared" si="91"/>
        <v>0</v>
      </c>
      <c r="AT205" s="240">
        <f t="shared" si="92"/>
        <v>1</v>
      </c>
      <c r="AU205" s="240">
        <f t="shared" si="93"/>
        <v>0</v>
      </c>
      <c r="AV205" s="240">
        <f t="shared" si="94"/>
        <v>1</v>
      </c>
    </row>
    <row r="206" spans="1:48" ht="15">
      <c r="A206" s="265" t="s">
        <v>52</v>
      </c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170">
        <f t="shared" si="95"/>
        <v>0</v>
      </c>
      <c r="O206" s="21"/>
      <c r="P206" s="171">
        <f>IF($E206='1. VSEBINA_SADRŽAJ'!$H$28,F206,F206/'1. VSEBINA_SADRŽAJ'!$B$49)</f>
        <v>0</v>
      </c>
      <c r="Q206" s="146">
        <f>IF($E206='1. VSEBINA_SADRŽAJ'!$H$28,G206,G206/'1. VSEBINA_SADRŽAJ'!$B$49)</f>
        <v>0</v>
      </c>
      <c r="R206" s="146">
        <f>IF($E206='1. VSEBINA_SADRŽAJ'!$H$28,H206,H206/'1. VSEBINA_SADRŽAJ'!$B$49)</f>
        <v>0</v>
      </c>
      <c r="S206" s="146">
        <f>IF($E206='1. VSEBINA_SADRŽAJ'!$H$28,I206,I206/'1. VSEBINA_SADRŽAJ'!$B$49)</f>
        <v>0</v>
      </c>
      <c r="T206" s="146">
        <f>IF($E206='1. VSEBINA_SADRŽAJ'!$H$28,J206,J206/'1. VSEBINA_SADRŽAJ'!$B$49)</f>
        <v>0</v>
      </c>
      <c r="U206" s="146">
        <f>IF($E206='1. VSEBINA_SADRŽAJ'!$H$28,K206,K206/'1. VSEBINA_SADRŽAJ'!$B$49)</f>
        <v>0</v>
      </c>
      <c r="V206" s="146">
        <f>IF($E206='1. VSEBINA_SADRŽAJ'!$H$28,L206,L206/'1. VSEBINA_SADRŽAJ'!$B$49)</f>
        <v>0</v>
      </c>
      <c r="W206" s="146">
        <f>IF($E206='1. VSEBINA_SADRŽAJ'!$H$28,M206,M206/'1. VSEBINA_SADRŽAJ'!$B$49)</f>
        <v>0</v>
      </c>
      <c r="X206" s="239" t="str">
        <f t="shared" si="88"/>
        <v>.</v>
      </c>
      <c r="Y206" s="4"/>
      <c r="AO206" s="240"/>
      <c r="AP206" s="240"/>
      <c r="AQ206" s="240">
        <f t="shared" si="89"/>
        <v>0</v>
      </c>
      <c r="AR206" s="240">
        <f t="shared" si="90"/>
        <v>0</v>
      </c>
      <c r="AS206" s="240">
        <f t="shared" si="91"/>
        <v>0</v>
      </c>
      <c r="AT206" s="240">
        <f t="shared" si="92"/>
        <v>1</v>
      </c>
      <c r="AU206" s="240">
        <f t="shared" si="93"/>
        <v>0</v>
      </c>
      <c r="AV206" s="240">
        <f t="shared" si="94"/>
        <v>1</v>
      </c>
    </row>
    <row r="207" spans="1:48" ht="15">
      <c r="A207" s="265" t="s">
        <v>53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170">
        <f t="shared" si="95"/>
        <v>0</v>
      </c>
      <c r="O207" s="21"/>
      <c r="P207" s="171">
        <f>IF($E207='1. VSEBINA_SADRŽAJ'!$H$28,F207,F207/'1. VSEBINA_SADRŽAJ'!$B$49)</f>
        <v>0</v>
      </c>
      <c r="Q207" s="146">
        <f>IF($E207='1. VSEBINA_SADRŽAJ'!$H$28,G207,G207/'1. VSEBINA_SADRŽAJ'!$B$49)</f>
        <v>0</v>
      </c>
      <c r="R207" s="146">
        <f>IF($E207='1. VSEBINA_SADRŽAJ'!$H$28,H207,H207/'1. VSEBINA_SADRŽAJ'!$B$49)</f>
        <v>0</v>
      </c>
      <c r="S207" s="146">
        <f>IF($E207='1. VSEBINA_SADRŽAJ'!$H$28,I207,I207/'1. VSEBINA_SADRŽAJ'!$B$49)</f>
        <v>0</v>
      </c>
      <c r="T207" s="146">
        <f>IF($E207='1. VSEBINA_SADRŽAJ'!$H$28,J207,J207/'1. VSEBINA_SADRŽAJ'!$B$49)</f>
        <v>0</v>
      </c>
      <c r="U207" s="146">
        <f>IF($E207='1. VSEBINA_SADRŽAJ'!$H$28,K207,K207/'1. VSEBINA_SADRŽAJ'!$B$49)</f>
        <v>0</v>
      </c>
      <c r="V207" s="146">
        <f>IF($E207='1. VSEBINA_SADRŽAJ'!$H$28,L207,L207/'1. VSEBINA_SADRŽAJ'!$B$49)</f>
        <v>0</v>
      </c>
      <c r="W207" s="146">
        <f>IF($E207='1. VSEBINA_SADRŽAJ'!$H$28,M207,M207/'1. VSEBINA_SADRŽAJ'!$B$49)</f>
        <v>0</v>
      </c>
      <c r="X207" s="239" t="str">
        <f t="shared" si="88"/>
        <v>.</v>
      </c>
      <c r="Y207" s="4"/>
      <c r="AO207" s="240"/>
      <c r="AP207" s="240"/>
      <c r="AQ207" s="240">
        <f t="shared" si="89"/>
        <v>0</v>
      </c>
      <c r="AR207" s="240">
        <f t="shared" si="90"/>
        <v>0</v>
      </c>
      <c r="AS207" s="240">
        <f t="shared" si="91"/>
        <v>0</v>
      </c>
      <c r="AT207" s="240">
        <f t="shared" si="92"/>
        <v>1</v>
      </c>
      <c r="AU207" s="240">
        <f t="shared" si="93"/>
        <v>0</v>
      </c>
      <c r="AV207" s="240">
        <f t="shared" si="94"/>
        <v>1</v>
      </c>
    </row>
    <row r="208" spans="1:48" ht="15">
      <c r="A208" s="265" t="s">
        <v>54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170">
        <f t="shared" si="95"/>
        <v>0</v>
      </c>
      <c r="O208" s="21"/>
      <c r="P208" s="171">
        <f>IF($E208='1. VSEBINA_SADRŽAJ'!$H$28,F208,F208/'1. VSEBINA_SADRŽAJ'!$B$49)</f>
        <v>0</v>
      </c>
      <c r="Q208" s="146">
        <f>IF($E208='1. VSEBINA_SADRŽAJ'!$H$28,G208,G208/'1. VSEBINA_SADRŽAJ'!$B$49)</f>
        <v>0</v>
      </c>
      <c r="R208" s="146">
        <f>IF($E208='1. VSEBINA_SADRŽAJ'!$H$28,H208,H208/'1. VSEBINA_SADRŽAJ'!$B$49)</f>
        <v>0</v>
      </c>
      <c r="S208" s="146">
        <f>IF($E208='1. VSEBINA_SADRŽAJ'!$H$28,I208,I208/'1. VSEBINA_SADRŽAJ'!$B$49)</f>
        <v>0</v>
      </c>
      <c r="T208" s="146">
        <f>IF($E208='1. VSEBINA_SADRŽAJ'!$H$28,J208,J208/'1. VSEBINA_SADRŽAJ'!$B$49)</f>
        <v>0</v>
      </c>
      <c r="U208" s="146">
        <f>IF($E208='1. VSEBINA_SADRŽAJ'!$H$28,K208,K208/'1. VSEBINA_SADRŽAJ'!$B$49)</f>
        <v>0</v>
      </c>
      <c r="V208" s="146">
        <f>IF($E208='1. VSEBINA_SADRŽAJ'!$H$28,L208,L208/'1. VSEBINA_SADRŽAJ'!$B$49)</f>
        <v>0</v>
      </c>
      <c r="W208" s="146">
        <f>IF($E208='1. VSEBINA_SADRŽAJ'!$H$28,M208,M208/'1. VSEBINA_SADRŽAJ'!$B$49)</f>
        <v>0</v>
      </c>
      <c r="X208" s="239" t="str">
        <f t="shared" si="88"/>
        <v>.</v>
      </c>
      <c r="Y208" s="4"/>
      <c r="AO208" s="240"/>
      <c r="AP208" s="240"/>
      <c r="AQ208" s="240">
        <f t="shared" si="89"/>
        <v>0</v>
      </c>
      <c r="AR208" s="240">
        <f t="shared" si="90"/>
        <v>0</v>
      </c>
      <c r="AS208" s="240">
        <f t="shared" si="91"/>
        <v>0</v>
      </c>
      <c r="AT208" s="240">
        <f t="shared" si="92"/>
        <v>1</v>
      </c>
      <c r="AU208" s="240">
        <f t="shared" si="93"/>
        <v>0</v>
      </c>
      <c r="AV208" s="240">
        <f t="shared" si="94"/>
        <v>1</v>
      </c>
    </row>
    <row r="209" spans="1:48" ht="15">
      <c r="A209" s="265" t="s">
        <v>55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170">
        <f t="shared" si="95"/>
        <v>0</v>
      </c>
      <c r="O209" s="21"/>
      <c r="P209" s="171">
        <f>IF($E209='1. VSEBINA_SADRŽAJ'!$H$28,F209,F209/'1. VSEBINA_SADRŽAJ'!$B$49)</f>
        <v>0</v>
      </c>
      <c r="Q209" s="146">
        <f>IF($E209='1. VSEBINA_SADRŽAJ'!$H$28,G209,G209/'1. VSEBINA_SADRŽAJ'!$B$49)</f>
        <v>0</v>
      </c>
      <c r="R209" s="146">
        <f>IF($E209='1. VSEBINA_SADRŽAJ'!$H$28,H209,H209/'1. VSEBINA_SADRŽAJ'!$B$49)</f>
        <v>0</v>
      </c>
      <c r="S209" s="146">
        <f>IF($E209='1. VSEBINA_SADRŽAJ'!$H$28,I209,I209/'1. VSEBINA_SADRŽAJ'!$B$49)</f>
        <v>0</v>
      </c>
      <c r="T209" s="146">
        <f>IF($E209='1. VSEBINA_SADRŽAJ'!$H$28,J209,J209/'1. VSEBINA_SADRŽAJ'!$B$49)</f>
        <v>0</v>
      </c>
      <c r="U209" s="146">
        <f>IF($E209='1. VSEBINA_SADRŽAJ'!$H$28,K209,K209/'1. VSEBINA_SADRŽAJ'!$B$49)</f>
        <v>0</v>
      </c>
      <c r="V209" s="146">
        <f>IF($E209='1. VSEBINA_SADRŽAJ'!$H$28,L209,L209/'1. VSEBINA_SADRŽAJ'!$B$49)</f>
        <v>0</v>
      </c>
      <c r="W209" s="146">
        <f>IF($E209='1. VSEBINA_SADRŽAJ'!$H$28,M209,M209/'1. VSEBINA_SADRŽAJ'!$B$49)</f>
        <v>0</v>
      </c>
      <c r="X209" s="239" t="str">
        <f t="shared" si="88"/>
        <v>.</v>
      </c>
      <c r="Y209" s="4"/>
      <c r="AO209" s="240"/>
      <c r="AP209" s="240"/>
      <c r="AQ209" s="240">
        <f t="shared" si="89"/>
        <v>0</v>
      </c>
      <c r="AR209" s="240">
        <f t="shared" si="90"/>
        <v>0</v>
      </c>
      <c r="AS209" s="240">
        <f t="shared" si="91"/>
        <v>0</v>
      </c>
      <c r="AT209" s="240">
        <f t="shared" si="92"/>
        <v>1</v>
      </c>
      <c r="AU209" s="240">
        <f t="shared" si="93"/>
        <v>0</v>
      </c>
      <c r="AV209" s="240">
        <f t="shared" si="94"/>
        <v>1</v>
      </c>
    </row>
    <row r="210" spans="1:48" ht="15">
      <c r="A210" s="266" t="s">
        <v>56</v>
      </c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170">
        <f t="shared" si="95"/>
        <v>0</v>
      </c>
      <c r="O210" s="21"/>
      <c r="P210" s="171">
        <f>IF($E210='1. VSEBINA_SADRŽAJ'!$H$28,F210,F210/'1. VSEBINA_SADRŽAJ'!$B$49)</f>
        <v>0</v>
      </c>
      <c r="Q210" s="146">
        <f>IF($E210='1. VSEBINA_SADRŽAJ'!$H$28,G210,G210/'1. VSEBINA_SADRŽAJ'!$B$49)</f>
        <v>0</v>
      </c>
      <c r="R210" s="146">
        <f>IF($E210='1. VSEBINA_SADRŽAJ'!$H$28,H210,H210/'1. VSEBINA_SADRŽAJ'!$B$49)</f>
        <v>0</v>
      </c>
      <c r="S210" s="146">
        <f>IF($E210='1. VSEBINA_SADRŽAJ'!$H$28,I210,I210/'1. VSEBINA_SADRŽAJ'!$B$49)</f>
        <v>0</v>
      </c>
      <c r="T210" s="146">
        <f>IF($E210='1. VSEBINA_SADRŽAJ'!$H$28,J210,J210/'1. VSEBINA_SADRŽAJ'!$B$49)</f>
        <v>0</v>
      </c>
      <c r="U210" s="146">
        <f>IF($E210='1. VSEBINA_SADRŽAJ'!$H$28,K210,K210/'1. VSEBINA_SADRŽAJ'!$B$49)</f>
        <v>0</v>
      </c>
      <c r="V210" s="146">
        <f>IF($E210='1. VSEBINA_SADRŽAJ'!$H$28,L210,L210/'1. VSEBINA_SADRŽAJ'!$B$49)</f>
        <v>0</v>
      </c>
      <c r="W210" s="146">
        <f>IF($E210='1. VSEBINA_SADRŽAJ'!$H$28,M210,M210/'1. VSEBINA_SADRŽAJ'!$B$49)</f>
        <v>0</v>
      </c>
      <c r="X210" s="239" t="str">
        <f t="shared" si="88"/>
        <v>.</v>
      </c>
      <c r="Y210" s="4"/>
      <c r="AO210" s="240"/>
      <c r="AP210" s="240"/>
      <c r="AQ210" s="240">
        <f t="shared" si="89"/>
        <v>0</v>
      </c>
      <c r="AR210" s="240">
        <f t="shared" si="90"/>
        <v>0</v>
      </c>
      <c r="AS210" s="240">
        <f t="shared" si="91"/>
        <v>0</v>
      </c>
      <c r="AT210" s="240">
        <f t="shared" si="92"/>
        <v>1</v>
      </c>
      <c r="AU210" s="240">
        <f t="shared" si="93"/>
        <v>0</v>
      </c>
      <c r="AV210" s="240">
        <f t="shared" si="94"/>
        <v>1</v>
      </c>
    </row>
    <row r="211" spans="1:48" ht="15">
      <c r="A211" s="224" t="s">
        <v>143</v>
      </c>
      <c r="B211" s="182"/>
      <c r="C211" s="183"/>
      <c r="D211" s="183"/>
      <c r="E211" s="184"/>
      <c r="F211" s="185">
        <f aca="true" t="shared" si="96" ref="F211:M211">SUM(P201:P210)</f>
        <v>0</v>
      </c>
      <c r="G211" s="186">
        <f t="shared" si="96"/>
        <v>0</v>
      </c>
      <c r="H211" s="186">
        <f t="shared" si="96"/>
        <v>0</v>
      </c>
      <c r="I211" s="186">
        <f t="shared" si="96"/>
        <v>0</v>
      </c>
      <c r="J211" s="186">
        <f t="shared" si="96"/>
        <v>0</v>
      </c>
      <c r="K211" s="186">
        <f t="shared" si="96"/>
        <v>0</v>
      </c>
      <c r="L211" s="186">
        <f t="shared" si="96"/>
        <v>0</v>
      </c>
      <c r="M211" s="186">
        <f t="shared" si="96"/>
        <v>0</v>
      </c>
      <c r="N211" s="187">
        <f>SUM(N201:N210)</f>
        <v>0</v>
      </c>
      <c r="O211" s="21">
        <f>SUM(O201:O210)</f>
        <v>0</v>
      </c>
      <c r="P211" s="155">
        <f>SUM(P201:P210)</f>
        <v>0</v>
      </c>
      <c r="Q211" s="155">
        <f aca="true" t="shared" si="97" ref="Q211:W211">SUM(Q201:Q210)</f>
        <v>0</v>
      </c>
      <c r="R211" s="155">
        <f t="shared" si="97"/>
        <v>0</v>
      </c>
      <c r="S211" s="155">
        <f t="shared" si="97"/>
        <v>0</v>
      </c>
      <c r="T211" s="155">
        <f t="shared" si="97"/>
        <v>0</v>
      </c>
      <c r="U211" s="155">
        <f t="shared" si="97"/>
        <v>0</v>
      </c>
      <c r="V211" s="155">
        <f t="shared" si="97"/>
        <v>0</v>
      </c>
      <c r="W211" s="155">
        <f t="shared" si="97"/>
        <v>0</v>
      </c>
      <c r="X211" s="240"/>
      <c r="Y211" s="155">
        <f>SUM(P201:W210)</f>
        <v>0</v>
      </c>
      <c r="AO211" s="240"/>
      <c r="AP211" s="240"/>
      <c r="AQ211" s="240">
        <f t="shared" si="89"/>
        <v>0</v>
      </c>
      <c r="AR211" s="240">
        <f t="shared" si="90"/>
        <v>0</v>
      </c>
      <c r="AS211" s="240">
        <f t="shared" si="91"/>
        <v>0</v>
      </c>
      <c r="AT211" s="240">
        <f t="shared" si="92"/>
        <v>1</v>
      </c>
      <c r="AU211" s="240">
        <f t="shared" si="93"/>
        <v>0</v>
      </c>
      <c r="AV211" s="240">
        <f t="shared" si="94"/>
        <v>1</v>
      </c>
    </row>
    <row r="212" spans="1:48" ht="30" customHeight="1">
      <c r="A212" s="325" t="s">
        <v>277</v>
      </c>
      <c r="B212" s="326"/>
      <c r="C212" s="326"/>
      <c r="D212" s="326"/>
      <c r="E212" s="326"/>
      <c r="F212" s="326"/>
      <c r="G212" s="326"/>
      <c r="H212" s="326"/>
      <c r="I212" s="326"/>
      <c r="J212" s="326"/>
      <c r="K212" s="326"/>
      <c r="L212" s="326"/>
      <c r="M212" s="326"/>
      <c r="V212" s="4"/>
      <c r="Y212" s="4"/>
      <c r="AQ212" s="240">
        <f t="shared" si="89"/>
        <v>0</v>
      </c>
      <c r="AR212" s="240">
        <f t="shared" si="90"/>
        <v>0</v>
      </c>
      <c r="AS212" s="240">
        <f t="shared" si="91"/>
        <v>0</v>
      </c>
      <c r="AT212" s="240">
        <f t="shared" si="92"/>
        <v>1</v>
      </c>
      <c r="AU212" s="240">
        <f t="shared" si="93"/>
        <v>0</v>
      </c>
      <c r="AV212" s="240">
        <f t="shared" si="94"/>
        <v>1</v>
      </c>
    </row>
    <row r="214" spans="1:12" ht="37.5" customHeight="1">
      <c r="A214" s="365" t="s">
        <v>130</v>
      </c>
      <c r="B214" s="365"/>
      <c r="C214" s="363"/>
      <c r="D214" s="363"/>
      <c r="E214" s="44"/>
      <c r="F214" s="74" t="s">
        <v>115</v>
      </c>
      <c r="G214" s="44"/>
      <c r="H214" s="44"/>
      <c r="I214" s="44"/>
      <c r="J214" s="44"/>
      <c r="K214" s="44"/>
      <c r="L214" s="44"/>
    </row>
    <row r="215" spans="1:12" ht="27.75" customHeight="1">
      <c r="A215" s="366" t="s">
        <v>278</v>
      </c>
      <c r="B215" s="367"/>
      <c r="C215" s="367"/>
      <c r="D215" s="310"/>
      <c r="E215" s="44"/>
      <c r="F215" s="50"/>
      <c r="G215" s="44"/>
      <c r="H215" s="44"/>
      <c r="I215" s="44"/>
      <c r="J215" s="44"/>
      <c r="K215" s="44"/>
      <c r="L215" s="44"/>
    </row>
    <row r="216" spans="1:12" ht="14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ht="14.25" hidden="1">
      <c r="A217" s="44"/>
      <c r="B217" s="188"/>
      <c r="C217" s="157"/>
      <c r="E217" s="44"/>
      <c r="F217" s="44"/>
      <c r="G217" s="44"/>
      <c r="H217" s="44"/>
      <c r="I217" s="44"/>
      <c r="J217" s="44"/>
      <c r="K217" s="44"/>
      <c r="L217" s="44"/>
    </row>
    <row r="218" spans="1:12" ht="28.5" customHeight="1" hidden="1">
      <c r="A218" s="376"/>
      <c r="B218" s="376"/>
      <c r="C218" s="157"/>
      <c r="E218" s="44"/>
      <c r="F218" s="44"/>
      <c r="G218" s="44"/>
      <c r="H218" s="44"/>
      <c r="I218" s="44"/>
      <c r="J218" s="44"/>
      <c r="K218" s="44"/>
      <c r="L218" s="44"/>
    </row>
    <row r="219" spans="1:12" ht="14.25" hidden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23" s="77" customFormat="1" ht="27" customHeight="1">
      <c r="A220" s="189" t="s">
        <v>124</v>
      </c>
      <c r="B220" s="189" t="s">
        <v>280</v>
      </c>
      <c r="C220" s="337" t="s">
        <v>147</v>
      </c>
      <c r="D220" s="337"/>
      <c r="E220" s="337"/>
      <c r="F220" s="337"/>
      <c r="G220" s="189">
        <v>2008</v>
      </c>
      <c r="H220" s="189">
        <v>2009</v>
      </c>
      <c r="I220" s="189">
        <v>2010</v>
      </c>
      <c r="J220" s="189">
        <v>2011</v>
      </c>
      <c r="K220" s="189">
        <v>2012</v>
      </c>
      <c r="L220" s="189">
        <v>2013</v>
      </c>
      <c r="M220" s="189">
        <v>2014</v>
      </c>
      <c r="N220" s="189">
        <v>2015</v>
      </c>
      <c r="O220" s="189" t="s">
        <v>17</v>
      </c>
      <c r="U220" s="190"/>
      <c r="W220" s="127"/>
    </row>
    <row r="221" spans="1:25" ht="30" customHeight="1">
      <c r="A221" s="191" t="str">
        <f>+'1. VSEBINA_SADRŽAJ'!B28</f>
        <v>LP - P1 - </v>
      </c>
      <c r="B221" s="28"/>
      <c r="C221" s="302"/>
      <c r="D221" s="302"/>
      <c r="E221" s="302"/>
      <c r="F221" s="302"/>
      <c r="G221" s="192">
        <f aca="true" t="shared" si="98" ref="G221:N221">(AB19+AD115+AD166)*$B221</f>
        <v>0</v>
      </c>
      <c r="H221" s="192">
        <f t="shared" si="98"/>
        <v>0</v>
      </c>
      <c r="I221" s="192">
        <f t="shared" si="98"/>
        <v>0</v>
      </c>
      <c r="J221" s="192">
        <f t="shared" si="98"/>
        <v>0</v>
      </c>
      <c r="K221" s="192">
        <f t="shared" si="98"/>
        <v>0</v>
      </c>
      <c r="L221" s="192">
        <f t="shared" si="98"/>
        <v>0</v>
      </c>
      <c r="M221" s="192">
        <f t="shared" si="98"/>
        <v>0</v>
      </c>
      <c r="N221" s="192">
        <f t="shared" si="98"/>
        <v>0</v>
      </c>
      <c r="O221" s="193">
        <f>SUM(G221:N221)</f>
        <v>0</v>
      </c>
      <c r="P221" s="194" t="str">
        <f>IF(B221&gt;25%,"% error",". ")</f>
        <v>. </v>
      </c>
      <c r="U221" s="113"/>
      <c r="V221" s="4"/>
      <c r="W221" s="114"/>
      <c r="Y221" s="4"/>
    </row>
    <row r="222" spans="1:25" ht="30" customHeight="1">
      <c r="A222" s="191" t="str">
        <f>+'1. VSEBINA_SADRŽAJ'!B29</f>
        <v>P2 -</v>
      </c>
      <c r="B222" s="28"/>
      <c r="C222" s="302"/>
      <c r="D222" s="302"/>
      <c r="E222" s="302"/>
      <c r="F222" s="302"/>
      <c r="G222" s="192">
        <f>(AB20+AD116+AD167)*$B222</f>
        <v>0</v>
      </c>
      <c r="H222" s="192">
        <f aca="true" t="shared" si="99" ref="H222:H240">(AC20+AE116+AE167)*$B222</f>
        <v>0</v>
      </c>
      <c r="I222" s="192">
        <f aca="true" t="shared" si="100" ref="I222:I240">(AD20+AF116+AF167)*$B222</f>
        <v>0</v>
      </c>
      <c r="J222" s="192">
        <f aca="true" t="shared" si="101" ref="J222:J240">(AE20+AG116+AG167)*$B222</f>
        <v>0</v>
      </c>
      <c r="K222" s="192">
        <f aca="true" t="shared" si="102" ref="K222:K240">(AF20+AH116+AH167)*$B222</f>
        <v>0</v>
      </c>
      <c r="L222" s="192">
        <f aca="true" t="shared" si="103" ref="L222:L240">(AG20+AI116+AI167)*$B222</f>
        <v>0</v>
      </c>
      <c r="M222" s="192">
        <f aca="true" t="shared" si="104" ref="M222:M240">(AH20+AJ116+AJ167)*$B222</f>
        <v>0</v>
      </c>
      <c r="N222" s="192">
        <f aca="true" t="shared" si="105" ref="N222:N239">(AI20+AK116+AK167)*$B222</f>
        <v>0</v>
      </c>
      <c r="O222" s="195">
        <f aca="true" t="shared" si="106" ref="O222:O231">SUM(G222:N222)</f>
        <v>0</v>
      </c>
      <c r="P222" s="194" t="str">
        <f>IF(B222&gt;25%,"% error",". ")</f>
        <v>. </v>
      </c>
      <c r="U222" s="113"/>
      <c r="V222" s="4"/>
      <c r="W222" s="114"/>
      <c r="Y222" s="4"/>
    </row>
    <row r="223" spans="1:25" ht="30" customHeight="1">
      <c r="A223" s="191" t="str">
        <f>+'1. VSEBINA_SADRŽAJ'!B30</f>
        <v>P3 - </v>
      </c>
      <c r="B223" s="28"/>
      <c r="C223" s="302"/>
      <c r="D223" s="302"/>
      <c r="E223" s="302"/>
      <c r="F223" s="302"/>
      <c r="G223" s="192">
        <f aca="true" t="shared" si="107" ref="G223:G240">(AB21+AD117+AD168)*$B223</f>
        <v>0</v>
      </c>
      <c r="H223" s="192">
        <f t="shared" si="99"/>
        <v>0</v>
      </c>
      <c r="I223" s="192">
        <f t="shared" si="100"/>
        <v>0</v>
      </c>
      <c r="J223" s="192">
        <f t="shared" si="101"/>
        <v>0</v>
      </c>
      <c r="K223" s="192">
        <f t="shared" si="102"/>
        <v>0</v>
      </c>
      <c r="L223" s="192">
        <f t="shared" si="103"/>
        <v>0</v>
      </c>
      <c r="M223" s="192">
        <f t="shared" si="104"/>
        <v>0</v>
      </c>
      <c r="N223" s="192">
        <f t="shared" si="105"/>
        <v>0</v>
      </c>
      <c r="O223" s="193">
        <f t="shared" si="106"/>
        <v>0</v>
      </c>
      <c r="P223" s="194" t="str">
        <f>IF(B223&gt;25%,"% error",". ")</f>
        <v>. </v>
      </c>
      <c r="U223" s="113"/>
      <c r="V223" s="4"/>
      <c r="W223" s="114"/>
      <c r="Y223" s="4"/>
    </row>
    <row r="224" spans="1:25" ht="30" customHeight="1">
      <c r="A224" s="191" t="str">
        <f>+'1. VSEBINA_SADRŽAJ'!B31</f>
        <v>P4 -</v>
      </c>
      <c r="B224" s="28"/>
      <c r="C224" s="302"/>
      <c r="D224" s="302"/>
      <c r="E224" s="302"/>
      <c r="F224" s="302"/>
      <c r="G224" s="192">
        <f t="shared" si="107"/>
        <v>0</v>
      </c>
      <c r="H224" s="192">
        <f t="shared" si="99"/>
        <v>0</v>
      </c>
      <c r="I224" s="192">
        <f t="shared" si="100"/>
        <v>0</v>
      </c>
      <c r="J224" s="192">
        <f t="shared" si="101"/>
        <v>0</v>
      </c>
      <c r="K224" s="192">
        <f t="shared" si="102"/>
        <v>0</v>
      </c>
      <c r="L224" s="192">
        <f t="shared" si="103"/>
        <v>0</v>
      </c>
      <c r="M224" s="192">
        <f t="shared" si="104"/>
        <v>0</v>
      </c>
      <c r="N224" s="192">
        <f t="shared" si="105"/>
        <v>0</v>
      </c>
      <c r="O224" s="195">
        <f t="shared" si="106"/>
        <v>0</v>
      </c>
      <c r="P224" s="194" t="str">
        <f aca="true" t="shared" si="108" ref="P224:P241">IF(B224&gt;25%,"% error",". ")</f>
        <v>. </v>
      </c>
      <c r="U224" s="113"/>
      <c r="V224" s="4"/>
      <c r="W224" s="114"/>
      <c r="Y224" s="4"/>
    </row>
    <row r="225" spans="1:25" ht="30" customHeight="1">
      <c r="A225" s="191" t="str">
        <f>+'1. VSEBINA_SADRŽAJ'!B32</f>
        <v>P5 -</v>
      </c>
      <c r="B225" s="28"/>
      <c r="C225" s="302"/>
      <c r="D225" s="302"/>
      <c r="E225" s="302"/>
      <c r="F225" s="302"/>
      <c r="G225" s="192">
        <f t="shared" si="107"/>
        <v>0</v>
      </c>
      <c r="H225" s="192">
        <f t="shared" si="99"/>
        <v>0</v>
      </c>
      <c r="I225" s="192">
        <f t="shared" si="100"/>
        <v>0</v>
      </c>
      <c r="J225" s="192">
        <f t="shared" si="101"/>
        <v>0</v>
      </c>
      <c r="K225" s="192">
        <f t="shared" si="102"/>
        <v>0</v>
      </c>
      <c r="L225" s="192">
        <f t="shared" si="103"/>
        <v>0</v>
      </c>
      <c r="M225" s="192">
        <f t="shared" si="104"/>
        <v>0</v>
      </c>
      <c r="N225" s="192">
        <f t="shared" si="105"/>
        <v>0</v>
      </c>
      <c r="O225" s="193">
        <f t="shared" si="106"/>
        <v>0</v>
      </c>
      <c r="P225" s="194" t="str">
        <f t="shared" si="108"/>
        <v>. </v>
      </c>
      <c r="U225" s="113"/>
      <c r="V225" s="4"/>
      <c r="W225" s="114"/>
      <c r="Y225" s="4"/>
    </row>
    <row r="226" spans="1:25" ht="30" customHeight="1">
      <c r="A226" s="191" t="str">
        <f>+'1. VSEBINA_SADRŽAJ'!B33</f>
        <v>P6 -</v>
      </c>
      <c r="B226" s="28"/>
      <c r="C226" s="302"/>
      <c r="D226" s="302"/>
      <c r="E226" s="302"/>
      <c r="F226" s="302"/>
      <c r="G226" s="192">
        <f t="shared" si="107"/>
        <v>0</v>
      </c>
      <c r="H226" s="192">
        <f t="shared" si="99"/>
        <v>0</v>
      </c>
      <c r="I226" s="192">
        <f t="shared" si="100"/>
        <v>0</v>
      </c>
      <c r="J226" s="192">
        <f t="shared" si="101"/>
        <v>0</v>
      </c>
      <c r="K226" s="192">
        <f t="shared" si="102"/>
        <v>0</v>
      </c>
      <c r="L226" s="192">
        <f t="shared" si="103"/>
        <v>0</v>
      </c>
      <c r="M226" s="192">
        <f t="shared" si="104"/>
        <v>0</v>
      </c>
      <c r="N226" s="192">
        <f t="shared" si="105"/>
        <v>0</v>
      </c>
      <c r="O226" s="195">
        <f t="shared" si="106"/>
        <v>0</v>
      </c>
      <c r="P226" s="194" t="str">
        <f t="shared" si="108"/>
        <v>. </v>
      </c>
      <c r="U226" s="113"/>
      <c r="V226" s="4"/>
      <c r="W226" s="114"/>
      <c r="Y226" s="4"/>
    </row>
    <row r="227" spans="1:25" ht="30" customHeight="1">
      <c r="A227" s="191" t="str">
        <f>+'1. VSEBINA_SADRŽAJ'!B34</f>
        <v>P7 - </v>
      </c>
      <c r="B227" s="28"/>
      <c r="C227" s="302"/>
      <c r="D227" s="302"/>
      <c r="E227" s="302"/>
      <c r="F227" s="302"/>
      <c r="G227" s="192">
        <f t="shared" si="107"/>
        <v>0</v>
      </c>
      <c r="H227" s="192">
        <f t="shared" si="99"/>
        <v>0</v>
      </c>
      <c r="I227" s="192">
        <f t="shared" si="100"/>
        <v>0</v>
      </c>
      <c r="J227" s="192">
        <f>(AE25+AG121+AG172)*$B227</f>
        <v>0</v>
      </c>
      <c r="K227" s="192">
        <f t="shared" si="102"/>
        <v>0</v>
      </c>
      <c r="L227" s="192">
        <f t="shared" si="103"/>
        <v>0</v>
      </c>
      <c r="M227" s="192">
        <f t="shared" si="104"/>
        <v>0</v>
      </c>
      <c r="N227" s="192">
        <f t="shared" si="105"/>
        <v>0</v>
      </c>
      <c r="O227" s="193">
        <f t="shared" si="106"/>
        <v>0</v>
      </c>
      <c r="P227" s="194" t="str">
        <f t="shared" si="108"/>
        <v>. </v>
      </c>
      <c r="U227" s="113"/>
      <c r="V227" s="4"/>
      <c r="W227" s="114"/>
      <c r="Y227" s="4"/>
    </row>
    <row r="228" spans="1:25" ht="30" customHeight="1">
      <c r="A228" s="191" t="str">
        <f>+'1. VSEBINA_SADRŽAJ'!B35</f>
        <v>P8 -</v>
      </c>
      <c r="B228" s="28"/>
      <c r="C228" s="302"/>
      <c r="D228" s="302"/>
      <c r="E228" s="302"/>
      <c r="F228" s="302"/>
      <c r="G228" s="192">
        <f t="shared" si="107"/>
        <v>0</v>
      </c>
      <c r="H228" s="192">
        <f t="shared" si="99"/>
        <v>0</v>
      </c>
      <c r="I228" s="192">
        <f t="shared" si="100"/>
        <v>0</v>
      </c>
      <c r="J228" s="192">
        <f t="shared" si="101"/>
        <v>0</v>
      </c>
      <c r="K228" s="192">
        <f t="shared" si="102"/>
        <v>0</v>
      </c>
      <c r="L228" s="192">
        <f t="shared" si="103"/>
        <v>0</v>
      </c>
      <c r="M228" s="192">
        <f t="shared" si="104"/>
        <v>0</v>
      </c>
      <c r="N228" s="192">
        <f>(AI26+AK122+AK173)*$B228</f>
        <v>0</v>
      </c>
      <c r="O228" s="195">
        <f t="shared" si="106"/>
        <v>0</v>
      </c>
      <c r="P228" s="194" t="str">
        <f t="shared" si="108"/>
        <v>. </v>
      </c>
      <c r="U228" s="113"/>
      <c r="V228" s="4"/>
      <c r="W228" s="114"/>
      <c r="Y228" s="4"/>
    </row>
    <row r="229" spans="1:25" ht="30" customHeight="1">
      <c r="A229" s="191" t="str">
        <f>+'1. VSEBINA_SADRŽAJ'!B36</f>
        <v>P9 -</v>
      </c>
      <c r="B229" s="28"/>
      <c r="C229" s="302"/>
      <c r="D229" s="302"/>
      <c r="E229" s="302"/>
      <c r="F229" s="302"/>
      <c r="G229" s="192">
        <f t="shared" si="107"/>
        <v>0</v>
      </c>
      <c r="H229" s="192">
        <f t="shared" si="99"/>
        <v>0</v>
      </c>
      <c r="I229" s="192">
        <f t="shared" si="100"/>
        <v>0</v>
      </c>
      <c r="J229" s="192">
        <f t="shared" si="101"/>
        <v>0</v>
      </c>
      <c r="K229" s="192">
        <f t="shared" si="102"/>
        <v>0</v>
      </c>
      <c r="L229" s="192">
        <f t="shared" si="103"/>
        <v>0</v>
      </c>
      <c r="M229" s="192">
        <f t="shared" si="104"/>
        <v>0</v>
      </c>
      <c r="N229" s="192">
        <f t="shared" si="105"/>
        <v>0</v>
      </c>
      <c r="O229" s="193">
        <f t="shared" si="106"/>
        <v>0</v>
      </c>
      <c r="P229" s="194" t="str">
        <f t="shared" si="108"/>
        <v>. </v>
      </c>
      <c r="U229" s="113"/>
      <c r="V229" s="4"/>
      <c r="W229" s="114"/>
      <c r="Y229" s="4"/>
    </row>
    <row r="230" spans="1:25" ht="30" customHeight="1">
      <c r="A230" s="191" t="str">
        <f>+'1. VSEBINA_SADRŽAJ'!B37</f>
        <v>P10 -</v>
      </c>
      <c r="B230" s="28"/>
      <c r="C230" s="302"/>
      <c r="D230" s="302"/>
      <c r="E230" s="302"/>
      <c r="F230" s="302"/>
      <c r="G230" s="192">
        <f t="shared" si="107"/>
        <v>0</v>
      </c>
      <c r="H230" s="192">
        <f t="shared" si="99"/>
        <v>0</v>
      </c>
      <c r="I230" s="192">
        <f t="shared" si="100"/>
        <v>0</v>
      </c>
      <c r="J230" s="192">
        <f t="shared" si="101"/>
        <v>0</v>
      </c>
      <c r="K230" s="192">
        <f t="shared" si="102"/>
        <v>0</v>
      </c>
      <c r="L230" s="192">
        <f t="shared" si="103"/>
        <v>0</v>
      </c>
      <c r="M230" s="192">
        <f t="shared" si="104"/>
        <v>0</v>
      </c>
      <c r="N230" s="192">
        <f t="shared" si="105"/>
        <v>0</v>
      </c>
      <c r="O230" s="195">
        <f t="shared" si="106"/>
        <v>0</v>
      </c>
      <c r="P230" s="194" t="str">
        <f t="shared" si="108"/>
        <v>. </v>
      </c>
      <c r="U230" s="113"/>
      <c r="V230" s="4"/>
      <c r="W230" s="114"/>
      <c r="Y230" s="4"/>
    </row>
    <row r="231" spans="1:25" ht="30" customHeight="1">
      <c r="A231" s="191" t="str">
        <f>+'1. VSEBINA_SADRŽAJ'!B38</f>
        <v>P11 - </v>
      </c>
      <c r="B231" s="28"/>
      <c r="C231" s="302"/>
      <c r="D231" s="302"/>
      <c r="E231" s="302"/>
      <c r="F231" s="302"/>
      <c r="G231" s="192">
        <f t="shared" si="107"/>
        <v>0</v>
      </c>
      <c r="H231" s="192">
        <f t="shared" si="99"/>
        <v>0</v>
      </c>
      <c r="I231" s="192">
        <f t="shared" si="100"/>
        <v>0</v>
      </c>
      <c r="J231" s="192">
        <f t="shared" si="101"/>
        <v>0</v>
      </c>
      <c r="K231" s="192">
        <f t="shared" si="102"/>
        <v>0</v>
      </c>
      <c r="L231" s="192">
        <f t="shared" si="103"/>
        <v>0</v>
      </c>
      <c r="M231" s="192">
        <f t="shared" si="104"/>
        <v>0</v>
      </c>
      <c r="N231" s="192">
        <f t="shared" si="105"/>
        <v>0</v>
      </c>
      <c r="O231" s="195">
        <f t="shared" si="106"/>
        <v>0</v>
      </c>
      <c r="P231" s="194" t="str">
        <f t="shared" si="108"/>
        <v>. </v>
      </c>
      <c r="U231" s="113"/>
      <c r="V231" s="4"/>
      <c r="W231" s="114"/>
      <c r="Y231" s="4"/>
    </row>
    <row r="232" spans="1:25" ht="30" customHeight="1">
      <c r="A232" s="191" t="str">
        <f>+'1. VSEBINA_SADRŽAJ'!B39</f>
        <v>P12 - </v>
      </c>
      <c r="B232" s="28"/>
      <c r="C232" s="302"/>
      <c r="D232" s="302"/>
      <c r="E232" s="302"/>
      <c r="F232" s="302"/>
      <c r="G232" s="192">
        <f t="shared" si="107"/>
        <v>0</v>
      </c>
      <c r="H232" s="192">
        <f>(AC30+AE126+AE177)*$B232</f>
        <v>0</v>
      </c>
      <c r="I232" s="192">
        <f t="shared" si="100"/>
        <v>0</v>
      </c>
      <c r="J232" s="192">
        <f t="shared" si="101"/>
        <v>0</v>
      </c>
      <c r="K232" s="192">
        <f t="shared" si="102"/>
        <v>0</v>
      </c>
      <c r="L232" s="192">
        <f t="shared" si="103"/>
        <v>0</v>
      </c>
      <c r="M232" s="192">
        <f t="shared" si="104"/>
        <v>0</v>
      </c>
      <c r="N232" s="192">
        <f t="shared" si="105"/>
        <v>0</v>
      </c>
      <c r="O232" s="195">
        <f aca="true" t="shared" si="109" ref="O232:O240">SUM(G232:N232)</f>
        <v>0</v>
      </c>
      <c r="P232" s="194" t="str">
        <f t="shared" si="108"/>
        <v>. </v>
      </c>
      <c r="U232" s="113"/>
      <c r="V232" s="4"/>
      <c r="W232" s="114"/>
      <c r="Y232" s="4"/>
    </row>
    <row r="233" spans="1:25" ht="30" customHeight="1">
      <c r="A233" s="191" t="str">
        <f>+'1. VSEBINA_SADRŽAJ'!B40</f>
        <v>P13 - </v>
      </c>
      <c r="B233" s="28"/>
      <c r="C233" s="302"/>
      <c r="D233" s="302"/>
      <c r="E233" s="302"/>
      <c r="F233" s="302"/>
      <c r="G233" s="192">
        <f>(AB31+AD127+AD178)*$B233</f>
        <v>0</v>
      </c>
      <c r="H233" s="192">
        <f t="shared" si="99"/>
        <v>0</v>
      </c>
      <c r="I233" s="192">
        <f t="shared" si="100"/>
        <v>0</v>
      </c>
      <c r="J233" s="192">
        <f t="shared" si="101"/>
        <v>0</v>
      </c>
      <c r="K233" s="192">
        <f t="shared" si="102"/>
        <v>0</v>
      </c>
      <c r="L233" s="192">
        <f t="shared" si="103"/>
        <v>0</v>
      </c>
      <c r="M233" s="192">
        <f t="shared" si="104"/>
        <v>0</v>
      </c>
      <c r="N233" s="192">
        <f t="shared" si="105"/>
        <v>0</v>
      </c>
      <c r="O233" s="195">
        <f t="shared" si="109"/>
        <v>0</v>
      </c>
      <c r="P233" s="194" t="str">
        <f t="shared" si="108"/>
        <v>. </v>
      </c>
      <c r="U233" s="113"/>
      <c r="V233" s="4"/>
      <c r="W233" s="114"/>
      <c r="Y233" s="4"/>
    </row>
    <row r="234" spans="1:25" ht="30" customHeight="1">
      <c r="A234" s="191" t="str">
        <f>+'1. VSEBINA_SADRŽAJ'!B41</f>
        <v>P14 - </v>
      </c>
      <c r="B234" s="28"/>
      <c r="C234" s="302"/>
      <c r="D234" s="302"/>
      <c r="E234" s="302"/>
      <c r="F234" s="302"/>
      <c r="G234" s="192">
        <f t="shared" si="107"/>
        <v>0</v>
      </c>
      <c r="H234" s="192">
        <f t="shared" si="99"/>
        <v>0</v>
      </c>
      <c r="I234" s="192">
        <f t="shared" si="100"/>
        <v>0</v>
      </c>
      <c r="J234" s="192">
        <f t="shared" si="101"/>
        <v>0</v>
      </c>
      <c r="K234" s="192">
        <f t="shared" si="102"/>
        <v>0</v>
      </c>
      <c r="L234" s="192">
        <f t="shared" si="103"/>
        <v>0</v>
      </c>
      <c r="M234" s="192">
        <f t="shared" si="104"/>
        <v>0</v>
      </c>
      <c r="N234" s="192">
        <f t="shared" si="105"/>
        <v>0</v>
      </c>
      <c r="O234" s="195">
        <f t="shared" si="109"/>
        <v>0</v>
      </c>
      <c r="P234" s="194" t="str">
        <f t="shared" si="108"/>
        <v>. </v>
      </c>
      <c r="U234" s="113"/>
      <c r="V234" s="4"/>
      <c r="W234" s="114"/>
      <c r="Y234" s="4"/>
    </row>
    <row r="235" spans="1:25" ht="30" customHeight="1">
      <c r="A235" s="191" t="str">
        <f>+'1. VSEBINA_SADRŽAJ'!B42</f>
        <v>P15 - </v>
      </c>
      <c r="B235" s="28"/>
      <c r="C235" s="302"/>
      <c r="D235" s="302"/>
      <c r="E235" s="302"/>
      <c r="F235" s="302"/>
      <c r="G235" s="192">
        <f t="shared" si="107"/>
        <v>0</v>
      </c>
      <c r="H235" s="192">
        <f t="shared" si="99"/>
        <v>0</v>
      </c>
      <c r="I235" s="192">
        <f>(AD33+AF129+AF180)*$B235</f>
        <v>0</v>
      </c>
      <c r="J235" s="192">
        <f t="shared" si="101"/>
        <v>0</v>
      </c>
      <c r="K235" s="192">
        <f t="shared" si="102"/>
        <v>0</v>
      </c>
      <c r="L235" s="192">
        <f t="shared" si="103"/>
        <v>0</v>
      </c>
      <c r="M235" s="192">
        <f t="shared" si="104"/>
        <v>0</v>
      </c>
      <c r="N235" s="192">
        <f t="shared" si="105"/>
        <v>0</v>
      </c>
      <c r="O235" s="195">
        <f t="shared" si="109"/>
        <v>0</v>
      </c>
      <c r="P235" s="194" t="str">
        <f t="shared" si="108"/>
        <v>. </v>
      </c>
      <c r="U235" s="113"/>
      <c r="V235" s="4"/>
      <c r="W235" s="114"/>
      <c r="Y235" s="4"/>
    </row>
    <row r="236" spans="1:25" ht="30" customHeight="1">
      <c r="A236" s="191" t="str">
        <f>+'1. VSEBINA_SADRŽAJ'!B43</f>
        <v>P16 - </v>
      </c>
      <c r="B236" s="28"/>
      <c r="C236" s="302"/>
      <c r="D236" s="302"/>
      <c r="E236" s="302"/>
      <c r="F236" s="302"/>
      <c r="G236" s="192">
        <f t="shared" si="107"/>
        <v>0</v>
      </c>
      <c r="H236" s="192">
        <f t="shared" si="99"/>
        <v>0</v>
      </c>
      <c r="I236" s="192">
        <f t="shared" si="100"/>
        <v>0</v>
      </c>
      <c r="J236" s="192">
        <f t="shared" si="101"/>
        <v>0</v>
      </c>
      <c r="K236" s="192">
        <f t="shared" si="102"/>
        <v>0</v>
      </c>
      <c r="L236" s="192">
        <f t="shared" si="103"/>
        <v>0</v>
      </c>
      <c r="M236" s="192">
        <f t="shared" si="104"/>
        <v>0</v>
      </c>
      <c r="N236" s="192">
        <f t="shared" si="105"/>
        <v>0</v>
      </c>
      <c r="O236" s="195">
        <f t="shared" si="109"/>
        <v>0</v>
      </c>
      <c r="P236" s="194" t="str">
        <f t="shared" si="108"/>
        <v>. </v>
      </c>
      <c r="U236" s="113"/>
      <c r="V236" s="4"/>
      <c r="W236" s="114"/>
      <c r="Y236" s="4"/>
    </row>
    <row r="237" spans="1:25" ht="30" customHeight="1">
      <c r="A237" s="191" t="str">
        <f>+'1. VSEBINA_SADRŽAJ'!B44</f>
        <v>P17 - </v>
      </c>
      <c r="B237" s="28"/>
      <c r="C237" s="302"/>
      <c r="D237" s="302"/>
      <c r="E237" s="302"/>
      <c r="F237" s="302"/>
      <c r="G237" s="192">
        <f t="shared" si="107"/>
        <v>0</v>
      </c>
      <c r="H237" s="192">
        <f t="shared" si="99"/>
        <v>0</v>
      </c>
      <c r="I237" s="192">
        <f t="shared" si="100"/>
        <v>0</v>
      </c>
      <c r="J237" s="192">
        <f t="shared" si="101"/>
        <v>0</v>
      </c>
      <c r="K237" s="192">
        <f t="shared" si="102"/>
        <v>0</v>
      </c>
      <c r="L237" s="192">
        <f t="shared" si="103"/>
        <v>0</v>
      </c>
      <c r="M237" s="192">
        <f t="shared" si="104"/>
        <v>0</v>
      </c>
      <c r="N237" s="192">
        <f t="shared" si="105"/>
        <v>0</v>
      </c>
      <c r="O237" s="195">
        <f t="shared" si="109"/>
        <v>0</v>
      </c>
      <c r="P237" s="194" t="str">
        <f t="shared" si="108"/>
        <v>. </v>
      </c>
      <c r="U237" s="113"/>
      <c r="V237" s="4"/>
      <c r="W237" s="114"/>
      <c r="Y237" s="4"/>
    </row>
    <row r="238" spans="1:25" ht="30" customHeight="1">
      <c r="A238" s="191" t="str">
        <f>+'1. VSEBINA_SADRŽAJ'!B45</f>
        <v>P18 - </v>
      </c>
      <c r="B238" s="28"/>
      <c r="C238" s="302"/>
      <c r="D238" s="302"/>
      <c r="E238" s="302"/>
      <c r="F238" s="302"/>
      <c r="G238" s="192">
        <f t="shared" si="107"/>
        <v>0</v>
      </c>
      <c r="H238" s="192">
        <f t="shared" si="99"/>
        <v>0</v>
      </c>
      <c r="I238" s="192">
        <f t="shared" si="100"/>
        <v>0</v>
      </c>
      <c r="J238" s="192">
        <f t="shared" si="101"/>
        <v>0</v>
      </c>
      <c r="K238" s="192">
        <f t="shared" si="102"/>
        <v>0</v>
      </c>
      <c r="L238" s="192">
        <f t="shared" si="103"/>
        <v>0</v>
      </c>
      <c r="M238" s="192">
        <f t="shared" si="104"/>
        <v>0</v>
      </c>
      <c r="N238" s="192">
        <f t="shared" si="105"/>
        <v>0</v>
      </c>
      <c r="O238" s="195">
        <f t="shared" si="109"/>
        <v>0</v>
      </c>
      <c r="P238" s="194" t="str">
        <f t="shared" si="108"/>
        <v>. </v>
      </c>
      <c r="U238" s="113"/>
      <c r="V238" s="4"/>
      <c r="W238" s="114"/>
      <c r="Y238" s="4"/>
    </row>
    <row r="239" spans="1:25" ht="30" customHeight="1">
      <c r="A239" s="191" t="str">
        <f>+'1. VSEBINA_SADRŽAJ'!B46</f>
        <v>P19 - </v>
      </c>
      <c r="B239" s="28"/>
      <c r="C239" s="302"/>
      <c r="D239" s="302"/>
      <c r="E239" s="302"/>
      <c r="F239" s="302"/>
      <c r="G239" s="192">
        <f t="shared" si="107"/>
        <v>0</v>
      </c>
      <c r="H239" s="192">
        <f t="shared" si="99"/>
        <v>0</v>
      </c>
      <c r="I239" s="192">
        <f t="shared" si="100"/>
        <v>0</v>
      </c>
      <c r="J239" s="192">
        <f t="shared" si="101"/>
        <v>0</v>
      </c>
      <c r="K239" s="192">
        <f t="shared" si="102"/>
        <v>0</v>
      </c>
      <c r="L239" s="192">
        <f t="shared" si="103"/>
        <v>0</v>
      </c>
      <c r="M239" s="192">
        <f t="shared" si="104"/>
        <v>0</v>
      </c>
      <c r="N239" s="192">
        <f t="shared" si="105"/>
        <v>0</v>
      </c>
      <c r="O239" s="195">
        <f>SUM(G239:N239)</f>
        <v>0</v>
      </c>
      <c r="P239" s="194" t="str">
        <f t="shared" si="108"/>
        <v>. </v>
      </c>
      <c r="U239" s="113"/>
      <c r="V239" s="4"/>
      <c r="W239" s="114"/>
      <c r="Y239" s="4"/>
    </row>
    <row r="240" spans="1:25" ht="30" customHeight="1">
      <c r="A240" s="191" t="str">
        <f>+'1. VSEBINA_SADRŽAJ'!B47</f>
        <v>P20 - </v>
      </c>
      <c r="B240" s="28"/>
      <c r="C240" s="302"/>
      <c r="D240" s="302"/>
      <c r="E240" s="302"/>
      <c r="F240" s="302"/>
      <c r="G240" s="192">
        <f t="shared" si="107"/>
        <v>0</v>
      </c>
      <c r="H240" s="192">
        <f t="shared" si="99"/>
        <v>0</v>
      </c>
      <c r="I240" s="192">
        <f t="shared" si="100"/>
        <v>0</v>
      </c>
      <c r="J240" s="192">
        <f t="shared" si="101"/>
        <v>0</v>
      </c>
      <c r="K240" s="192">
        <f t="shared" si="102"/>
        <v>0</v>
      </c>
      <c r="L240" s="192">
        <f t="shared" si="103"/>
        <v>0</v>
      </c>
      <c r="M240" s="192">
        <f t="shared" si="104"/>
        <v>0</v>
      </c>
      <c r="N240" s="192">
        <f>(AI38+AK134+AK185)*$B240</f>
        <v>0</v>
      </c>
      <c r="O240" s="195">
        <f t="shared" si="109"/>
        <v>0</v>
      </c>
      <c r="P240" s="194" t="str">
        <f t="shared" si="108"/>
        <v>. </v>
      </c>
      <c r="U240" s="113"/>
      <c r="V240" s="4"/>
      <c r="W240" s="114"/>
      <c r="Y240" s="4"/>
    </row>
    <row r="241" spans="1:25" ht="15">
      <c r="A241" s="196" t="s">
        <v>16</v>
      </c>
      <c r="B241" s="197"/>
      <c r="C241" s="324"/>
      <c r="D241" s="324"/>
      <c r="E241" s="324"/>
      <c r="F241" s="324"/>
      <c r="G241" s="198">
        <f>SUM(G221:G226)</f>
        <v>0</v>
      </c>
      <c r="H241" s="198">
        <f aca="true" t="shared" si="110" ref="H241:N241">SUM(H221:H226)</f>
        <v>0</v>
      </c>
      <c r="I241" s="198">
        <f t="shared" si="110"/>
        <v>0</v>
      </c>
      <c r="J241" s="198">
        <f t="shared" si="110"/>
        <v>0</v>
      </c>
      <c r="K241" s="198">
        <f t="shared" si="110"/>
        <v>0</v>
      </c>
      <c r="L241" s="198">
        <f t="shared" si="110"/>
        <v>0</v>
      </c>
      <c r="M241" s="198">
        <f t="shared" si="110"/>
        <v>0</v>
      </c>
      <c r="N241" s="198">
        <f t="shared" si="110"/>
        <v>0</v>
      </c>
      <c r="O241" s="198">
        <f>SUM(O221:O226)</f>
        <v>0</v>
      </c>
      <c r="P241" s="194" t="str">
        <f t="shared" si="108"/>
        <v>. </v>
      </c>
      <c r="U241" s="113"/>
      <c r="V241" s="4"/>
      <c r="W241" s="114"/>
      <c r="Y241" s="4"/>
    </row>
    <row r="242" spans="1:12" ht="14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</row>
    <row r="253" ht="15" hidden="1">
      <c r="A253" s="199" t="s">
        <v>63</v>
      </c>
    </row>
    <row r="254" ht="14.25" hidden="1">
      <c r="A254" s="4" t="s">
        <v>93</v>
      </c>
    </row>
    <row r="465" ht="14.25" hidden="1"/>
    <row r="466" ht="14.25" hidden="1"/>
    <row r="467" ht="15" hidden="1">
      <c r="A467" s="200" t="s">
        <v>73</v>
      </c>
    </row>
    <row r="468" ht="14.25" hidden="1">
      <c r="A468" s="4" t="s">
        <v>187</v>
      </c>
    </row>
    <row r="469" ht="14.25" hidden="1">
      <c r="A469" s="4" t="s">
        <v>188</v>
      </c>
    </row>
    <row r="470" ht="14.25" hidden="1">
      <c r="A470" s="4" t="s">
        <v>189</v>
      </c>
    </row>
  </sheetData>
  <sheetProtection password="8499" sheet="1" objects="1" scenarios="1" formatCells="0" formatColumns="0" formatRows="0"/>
  <mergeCells count="133">
    <mergeCell ref="B9:F9"/>
    <mergeCell ref="B10:F10"/>
    <mergeCell ref="A218:B218"/>
    <mergeCell ref="U84:U85"/>
    <mergeCell ref="C84:D85"/>
    <mergeCell ref="C86:D86"/>
    <mergeCell ref="E84:F84"/>
    <mergeCell ref="K84:L84"/>
    <mergeCell ref="O84:P84"/>
    <mergeCell ref="Q84:R84"/>
    <mergeCell ref="S84:T84"/>
    <mergeCell ref="M84:N84"/>
    <mergeCell ref="G84:H84"/>
    <mergeCell ref="U17:U18"/>
    <mergeCell ref="Q17:R17"/>
    <mergeCell ref="O17:P17"/>
    <mergeCell ref="S17:T17"/>
    <mergeCell ref="G17:H17"/>
    <mergeCell ref="I17:J17"/>
    <mergeCell ref="M17:N17"/>
    <mergeCell ref="K17:L17"/>
    <mergeCell ref="A214:D214"/>
    <mergeCell ref="A215:D215"/>
    <mergeCell ref="A19:A22"/>
    <mergeCell ref="A23:A25"/>
    <mergeCell ref="A50:A52"/>
    <mergeCell ref="A77:A79"/>
    <mergeCell ref="C88:D88"/>
    <mergeCell ref="A160:D160"/>
    <mergeCell ref="A164:D164"/>
    <mergeCell ref="A7:L7"/>
    <mergeCell ref="C94:D94"/>
    <mergeCell ref="A82:D82"/>
    <mergeCell ref="A13:F13"/>
    <mergeCell ref="A17:A18"/>
    <mergeCell ref="A14:D14"/>
    <mergeCell ref="A32:A34"/>
    <mergeCell ref="A35:A37"/>
    <mergeCell ref="B17:B18"/>
    <mergeCell ref="A89:B89"/>
    <mergeCell ref="C96:D96"/>
    <mergeCell ref="A91:B91"/>
    <mergeCell ref="A96:B96"/>
    <mergeCell ref="A26:A28"/>
    <mergeCell ref="A29:A31"/>
    <mergeCell ref="A90:B90"/>
    <mergeCell ref="A87:B87"/>
    <mergeCell ref="C91:D91"/>
    <mergeCell ref="A92:B92"/>
    <mergeCell ref="A88:B88"/>
    <mergeCell ref="A212:M212"/>
    <mergeCell ref="A93:B93"/>
    <mergeCell ref="C93:D93"/>
    <mergeCell ref="A94:B94"/>
    <mergeCell ref="A95:B95"/>
    <mergeCell ref="C95:D95"/>
    <mergeCell ref="C105:D105"/>
    <mergeCell ref="A106:B106"/>
    <mergeCell ref="A199:C199"/>
    <mergeCell ref="A105:B105"/>
    <mergeCell ref="C106:D106"/>
    <mergeCell ref="A179:D179"/>
    <mergeCell ref="A156:M156"/>
    <mergeCell ref="A109:D109"/>
    <mergeCell ref="A159:D159"/>
    <mergeCell ref="A108:M108"/>
    <mergeCell ref="A157:M157"/>
    <mergeCell ref="A177:M177"/>
    <mergeCell ref="A15:D15"/>
    <mergeCell ref="V84:V85"/>
    <mergeCell ref="C89:D89"/>
    <mergeCell ref="I84:J84"/>
    <mergeCell ref="A38:A40"/>
    <mergeCell ref="A41:A43"/>
    <mergeCell ref="A44:A46"/>
    <mergeCell ref="A47:A49"/>
    <mergeCell ref="C17:C18"/>
    <mergeCell ref="E17:F17"/>
    <mergeCell ref="D17:D18"/>
    <mergeCell ref="A84:B85"/>
    <mergeCell ref="A86:B86"/>
    <mergeCell ref="C220:F220"/>
    <mergeCell ref="A53:A55"/>
    <mergeCell ref="A56:A58"/>
    <mergeCell ref="A59:A61"/>
    <mergeCell ref="A62:A64"/>
    <mergeCell ref="A65:A67"/>
    <mergeCell ref="A68:A70"/>
    <mergeCell ref="C87:D87"/>
    <mergeCell ref="C92:D92"/>
    <mergeCell ref="A196:M196"/>
    <mergeCell ref="A198:D198"/>
    <mergeCell ref="A183:D183"/>
    <mergeCell ref="C90:D90"/>
    <mergeCell ref="C97:D97"/>
    <mergeCell ref="C98:D98"/>
    <mergeCell ref="C99:D99"/>
    <mergeCell ref="A101:B101"/>
    <mergeCell ref="C223:F223"/>
    <mergeCell ref="C224:F224"/>
    <mergeCell ref="C225:F225"/>
    <mergeCell ref="C221:F221"/>
    <mergeCell ref="C240:F240"/>
    <mergeCell ref="C241:F241"/>
    <mergeCell ref="C228:F228"/>
    <mergeCell ref="C229:F229"/>
    <mergeCell ref="C230:F230"/>
    <mergeCell ref="C231:F231"/>
    <mergeCell ref="C232:F232"/>
    <mergeCell ref="C233:F233"/>
    <mergeCell ref="A71:A73"/>
    <mergeCell ref="A74:A76"/>
    <mergeCell ref="A103:B103"/>
    <mergeCell ref="A104:B104"/>
    <mergeCell ref="A102:B102"/>
    <mergeCell ref="A97:B97"/>
    <mergeCell ref="A98:B98"/>
    <mergeCell ref="A99:B99"/>
    <mergeCell ref="A100:B100"/>
    <mergeCell ref="C100:D100"/>
    <mergeCell ref="C101:D101"/>
    <mergeCell ref="C102:D102"/>
    <mergeCell ref="C103:D103"/>
    <mergeCell ref="C104:D104"/>
    <mergeCell ref="C238:F238"/>
    <mergeCell ref="C239:F239"/>
    <mergeCell ref="C234:F234"/>
    <mergeCell ref="C235:F235"/>
    <mergeCell ref="C236:F236"/>
    <mergeCell ref="C237:F237"/>
    <mergeCell ref="C226:F226"/>
    <mergeCell ref="C227:F227"/>
    <mergeCell ref="C222:F222"/>
  </mergeCells>
  <dataValidations count="3">
    <dataValidation type="list" allowBlank="1" showInputMessage="1" showErrorMessage="1" sqref="C19:C79">
      <formula1>$A$468:$A$470</formula1>
    </dataValidation>
    <dataValidation type="list" allowBlank="1" showInputMessage="1" showErrorMessage="1" sqref="B166:B175 D185:D194 D201:D210 B115:B154">
      <formula1>$A$86:$A$105</formula1>
    </dataValidation>
    <dataValidation type="list" allowBlank="1" showInputMessage="1" showErrorMessage="1" sqref="E185:E194 C166:C175 C115:C154 E201:E210">
      <formula1>$N$115:$N$116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40" r:id="rId3"/>
  <headerFooter alignWithMargins="0">
    <oddFooter>&amp;LSI-HR 2007-2013&amp;C&amp;P</oddFooter>
  </headerFooter>
  <rowBreaks count="3" manualBreakCount="3">
    <brk id="81" max="22" man="1"/>
    <brk id="158" max="22" man="1"/>
    <brk id="213" max="22" man="1"/>
  </rowBreaks>
  <legacyDrawing r:id="rId2"/>
  <oleObjects>
    <oleObject progId="Word.Picture.8" shapeId="72026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R391"/>
  <sheetViews>
    <sheetView zoomScale="75" zoomScaleNormal="75" zoomScaleSheetLayoutView="50" zoomScalePageLayoutView="0" workbookViewId="0" topLeftCell="A275">
      <selection activeCell="A285" sqref="A285:J285"/>
    </sheetView>
  </sheetViews>
  <sheetFormatPr defaultColWidth="9.140625" defaultRowHeight="15"/>
  <cols>
    <col min="1" max="1" width="36.28125" style="43" customWidth="1"/>
    <col min="2" max="2" width="14.00390625" style="43" customWidth="1"/>
    <col min="3" max="3" width="12.7109375" style="43" customWidth="1"/>
    <col min="4" max="4" width="16.421875" style="43" customWidth="1"/>
    <col min="5" max="9" width="12.7109375" style="43" customWidth="1"/>
    <col min="10" max="10" width="13.57421875" style="43" customWidth="1"/>
    <col min="11" max="11" width="9.140625" style="44" hidden="1" customWidth="1"/>
    <col min="12" max="12" width="9.00390625" style="44" hidden="1" customWidth="1"/>
    <col min="13" max="20" width="9.140625" style="44" hidden="1" customWidth="1"/>
    <col min="21" max="25" width="9.140625" style="39" hidden="1" customWidth="1"/>
    <col min="26" max="26" width="9.140625" style="39" customWidth="1"/>
    <col min="27" max="27" width="13.28125" style="39" bestFit="1" customWidth="1"/>
    <col min="28" max="44" width="9.140625" style="39" customWidth="1"/>
    <col min="45" max="16384" width="9.140625" style="44" customWidth="1"/>
  </cols>
  <sheetData>
    <row r="1" spans="21:44" s="4" customFormat="1" ht="14.25"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1:44" s="4" customFormat="1" ht="14.25"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1:44" s="4" customFormat="1" ht="14.25"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</row>
    <row r="4" spans="21:44" s="4" customFormat="1" ht="14.25"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</row>
    <row r="5" spans="1:44" s="4" customFormat="1" ht="14.25">
      <c r="A5" s="37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</row>
    <row r="6" spans="21:44" s="4" customFormat="1" ht="10.5" customHeight="1"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</row>
    <row r="7" spans="1:44" s="4" customFormat="1" ht="47.25" customHeight="1">
      <c r="A7" s="307" t="s">
        <v>18</v>
      </c>
      <c r="B7" s="422"/>
      <c r="C7" s="422"/>
      <c r="D7" s="422"/>
      <c r="E7" s="422"/>
      <c r="F7" s="395"/>
      <c r="G7" s="395"/>
      <c r="H7" s="395"/>
      <c r="I7" s="395"/>
      <c r="J7" s="39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</row>
    <row r="8" spans="1:44" s="4" customFormat="1" ht="14.25">
      <c r="A8" s="38"/>
      <c r="B8" s="38"/>
      <c r="C8" s="38"/>
      <c r="D8" s="38"/>
      <c r="E8" s="38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</row>
    <row r="9" spans="1:44" s="4" customFormat="1" ht="60" customHeight="1">
      <c r="A9" s="261" t="s">
        <v>25</v>
      </c>
      <c r="B9" s="430">
        <f>'1. VSEBINA_SADRŽAJ'!B9</f>
        <v>0</v>
      </c>
      <c r="C9" s="431"/>
      <c r="D9" s="431"/>
      <c r="E9" s="431"/>
      <c r="F9" s="431"/>
      <c r="G9" s="431"/>
      <c r="H9" s="432"/>
      <c r="I9" s="39"/>
      <c r="J9" s="39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</row>
    <row r="10" spans="1:44" s="4" customFormat="1" ht="15">
      <c r="A10" s="261" t="s">
        <v>148</v>
      </c>
      <c r="B10" s="430">
        <f>'1. VSEBINA_SADRŽAJ'!B10</f>
        <v>0</v>
      </c>
      <c r="C10" s="431"/>
      <c r="D10" s="431"/>
      <c r="E10" s="431"/>
      <c r="F10" s="431"/>
      <c r="G10" s="431"/>
      <c r="H10" s="432"/>
      <c r="I10" s="39"/>
      <c r="J10" s="39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</row>
    <row r="11" spans="1:44" s="4" customFormat="1" ht="15">
      <c r="A11" s="40"/>
      <c r="B11" s="41"/>
      <c r="C11" s="41"/>
      <c r="D11" s="41"/>
      <c r="E11" s="41"/>
      <c r="F11" s="39"/>
      <c r="G11" s="39"/>
      <c r="H11" s="39"/>
      <c r="I11" s="39"/>
      <c r="J11" s="39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</row>
    <row r="12" spans="1:9" ht="23.25" customHeight="1">
      <c r="A12" s="402" t="s">
        <v>161</v>
      </c>
      <c r="B12" s="402"/>
      <c r="C12" s="402"/>
      <c r="D12" s="402"/>
      <c r="E12" s="402"/>
      <c r="F12" s="42"/>
      <c r="G12" s="42"/>
      <c r="H12" s="42"/>
      <c r="I12" s="42"/>
    </row>
    <row r="13" spans="1:44" s="50" customFormat="1" ht="15">
      <c r="A13" s="45"/>
      <c r="B13" s="46"/>
      <c r="C13" s="46"/>
      <c r="D13" s="46"/>
      <c r="E13" s="46"/>
      <c r="F13" s="46"/>
      <c r="G13" s="47"/>
      <c r="H13" s="48"/>
      <c r="I13" s="49"/>
      <c r="J13" s="49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</row>
    <row r="14" spans="1:44" s="50" customFormat="1" ht="22.5" customHeight="1">
      <c r="A14" s="423" t="s">
        <v>149</v>
      </c>
      <c r="B14" s="424"/>
      <c r="C14" s="425"/>
      <c r="D14" s="425"/>
      <c r="E14" s="425"/>
      <c r="F14" s="46"/>
      <c r="G14" s="47"/>
      <c r="H14" s="48"/>
      <c r="I14" s="49"/>
      <c r="J14" s="49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</row>
    <row r="15" spans="1:44" s="50" customFormat="1" ht="15">
      <c r="A15" s="51"/>
      <c r="B15" s="46"/>
      <c r="C15" s="46"/>
      <c r="D15" s="46"/>
      <c r="E15" s="46"/>
      <c r="F15" s="46"/>
      <c r="G15" s="52"/>
      <c r="H15" s="48"/>
      <c r="I15" s="49"/>
      <c r="J15" s="48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</row>
    <row r="16" spans="1:10" ht="21" customHeight="1">
      <c r="A16" s="394" t="str">
        <f>'1. VSEBINA_SADRŽAJ'!A28</f>
        <v>LP - Partner 1 -</v>
      </c>
      <c r="B16" s="394"/>
      <c r="C16" s="394"/>
      <c r="D16" s="394"/>
      <c r="E16" s="394"/>
      <c r="F16" s="395"/>
      <c r="G16" s="395"/>
      <c r="H16" s="395"/>
      <c r="I16" s="395"/>
      <c r="J16" s="395"/>
    </row>
    <row r="17" spans="1:8" ht="15">
      <c r="A17" s="54" t="s">
        <v>145</v>
      </c>
      <c r="B17" s="54">
        <f>'1. VSEBINA_SADRŽAJ'!E28</f>
        <v>0</v>
      </c>
      <c r="G17" s="47"/>
      <c r="H17" s="53"/>
    </row>
    <row r="18" spans="7:10" ht="15.75" thickBot="1">
      <c r="G18" s="55"/>
      <c r="H18" s="55"/>
      <c r="J18" s="55"/>
    </row>
    <row r="19" spans="1:10" ht="59.25">
      <c r="A19" s="56" t="s">
        <v>150</v>
      </c>
      <c r="B19" s="57" t="s">
        <v>151</v>
      </c>
      <c r="C19" s="110" t="s">
        <v>62</v>
      </c>
      <c r="D19" s="384" t="s">
        <v>152</v>
      </c>
      <c r="E19" s="384"/>
      <c r="F19" s="384"/>
      <c r="G19" s="384"/>
      <c r="H19" s="384"/>
      <c r="I19" s="384"/>
      <c r="J19" s="384"/>
    </row>
    <row r="20" spans="1:10" ht="30" customHeight="1">
      <c r="A20" s="58" t="s">
        <v>154</v>
      </c>
      <c r="B20" s="59">
        <f>'2. PODROBNI DEL_ DETALJNI DIO'!$Y$22+'2. PODROBNI DEL_ DETALJNI DIO'!$U$86</f>
        <v>0</v>
      </c>
      <c r="C20" s="69" t="e">
        <f>B20/$B$24</f>
        <v>#DIV/0!</v>
      </c>
      <c r="D20" s="383"/>
      <c r="E20" s="383"/>
      <c r="F20" s="383"/>
      <c r="G20" s="383"/>
      <c r="H20" s="383"/>
      <c r="I20" s="383"/>
      <c r="J20" s="383"/>
    </row>
    <row r="21" spans="1:10" ht="30" customHeight="1">
      <c r="A21" s="58" t="s">
        <v>155</v>
      </c>
      <c r="B21" s="59">
        <f>'2. PODROBNI DEL_ DETALJNI DIO'!$AL$115</f>
        <v>0</v>
      </c>
      <c r="C21" s="69" t="e">
        <f>B21/$B$24</f>
        <v>#DIV/0!</v>
      </c>
      <c r="D21" s="383"/>
      <c r="E21" s="383"/>
      <c r="F21" s="383"/>
      <c r="G21" s="383"/>
      <c r="H21" s="383"/>
      <c r="I21" s="383"/>
      <c r="J21" s="383"/>
    </row>
    <row r="22" spans="1:10" ht="30" customHeight="1">
      <c r="A22" s="58" t="s">
        <v>156</v>
      </c>
      <c r="B22" s="59">
        <f>'2. PODROBNI DEL_ DETALJNI DIO'!$AL$166</f>
        <v>0</v>
      </c>
      <c r="C22" s="69" t="e">
        <f>B22/$B$24</f>
        <v>#DIV/0!</v>
      </c>
      <c r="D22" s="383"/>
      <c r="E22" s="383"/>
      <c r="F22" s="383"/>
      <c r="G22" s="383"/>
      <c r="H22" s="383"/>
      <c r="I22" s="383"/>
      <c r="J22" s="383"/>
    </row>
    <row r="23" spans="1:10" ht="30" customHeight="1">
      <c r="A23" s="58" t="s">
        <v>157</v>
      </c>
      <c r="B23" s="59">
        <f>'2. PODROBNI DEL_ DETALJNI DIO'!$O$221</f>
        <v>0</v>
      </c>
      <c r="C23" s="69" t="e">
        <f>B23/$B$24</f>
        <v>#DIV/0!</v>
      </c>
      <c r="D23" s="383"/>
      <c r="E23" s="383"/>
      <c r="F23" s="383"/>
      <c r="G23" s="383"/>
      <c r="H23" s="383"/>
      <c r="I23" s="383"/>
      <c r="J23" s="383"/>
    </row>
    <row r="24" spans="1:10" ht="15">
      <c r="A24" s="61" t="s">
        <v>123</v>
      </c>
      <c r="B24" s="62">
        <f>SUM(B20:B23)</f>
        <v>0</v>
      </c>
      <c r="C24" s="69" t="e">
        <f>B24/$B$24</f>
        <v>#DIV/0!</v>
      </c>
      <c r="D24" s="383"/>
      <c r="E24" s="383"/>
      <c r="F24" s="383"/>
      <c r="G24" s="383"/>
      <c r="H24" s="383"/>
      <c r="I24" s="383"/>
      <c r="J24" s="383"/>
    </row>
    <row r="25" spans="1:10" ht="18" customHeight="1">
      <c r="A25" s="388" t="s">
        <v>158</v>
      </c>
      <c r="B25" s="389"/>
      <c r="C25" s="389"/>
      <c r="D25" s="389"/>
      <c r="E25" s="389"/>
      <c r="F25" s="389"/>
      <c r="G25" s="389"/>
      <c r="H25" s="389"/>
      <c r="I25" s="389"/>
      <c r="J25" s="389"/>
    </row>
    <row r="26" spans="1:25" ht="30">
      <c r="A26" s="229" t="s">
        <v>162</v>
      </c>
      <c r="B26" s="106"/>
      <c r="D26" s="2"/>
      <c r="E26" s="2"/>
      <c r="F26" s="2"/>
      <c r="G26" s="3"/>
      <c r="H26" s="3"/>
      <c r="I26" s="8"/>
      <c r="J26" s="8"/>
      <c r="K26" s="1"/>
      <c r="L26" s="1"/>
      <c r="M26" s="1"/>
      <c r="N26" s="1"/>
      <c r="O26" s="1"/>
      <c r="P26" s="1"/>
      <c r="Q26" s="1"/>
      <c r="V26" s="401"/>
      <c r="W26" s="401"/>
      <c r="X26" s="401"/>
      <c r="Y26" s="401"/>
    </row>
    <row r="27" spans="1:25" ht="30">
      <c r="A27" s="230" t="s">
        <v>163</v>
      </c>
      <c r="B27" s="106"/>
      <c r="D27" s="2"/>
      <c r="E27" s="2"/>
      <c r="F27" s="2"/>
      <c r="G27" s="3"/>
      <c r="H27" s="3"/>
      <c r="I27" s="8"/>
      <c r="J27" s="8"/>
      <c r="K27" s="1"/>
      <c r="L27" s="1"/>
      <c r="M27" s="1"/>
      <c r="N27" s="1"/>
      <c r="O27" s="1"/>
      <c r="P27" s="1"/>
      <c r="Q27" s="1"/>
      <c r="V27" s="10"/>
      <c r="W27" s="10"/>
      <c r="X27" s="10"/>
      <c r="Y27" s="10"/>
    </row>
    <row r="28" spans="1:44" s="50" customFormat="1" ht="15">
      <c r="A28" s="63"/>
      <c r="B28" s="46"/>
      <c r="C28" s="46"/>
      <c r="D28" s="46"/>
      <c r="E28" s="46"/>
      <c r="F28" s="46"/>
      <c r="G28" s="49"/>
      <c r="H28" s="49"/>
      <c r="I28" s="49"/>
      <c r="J28" s="49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</row>
    <row r="29" spans="1:10" ht="15">
      <c r="A29" s="394" t="str">
        <f>'1. VSEBINA_SADRŽAJ'!A29</f>
        <v>Partner 2 - </v>
      </c>
      <c r="B29" s="394"/>
      <c r="C29" s="394"/>
      <c r="D29" s="394"/>
      <c r="E29" s="394"/>
      <c r="F29" s="395"/>
      <c r="G29" s="395"/>
      <c r="H29" s="395"/>
      <c r="I29" s="395"/>
      <c r="J29" s="395"/>
    </row>
    <row r="30" spans="1:8" ht="15">
      <c r="A30" s="54" t="s">
        <v>145</v>
      </c>
      <c r="B30" s="54">
        <f>'1. VSEBINA_SADRŽAJ'!E29</f>
        <v>0</v>
      </c>
      <c r="G30" s="47"/>
      <c r="H30" s="53"/>
    </row>
    <row r="31" spans="7:10" ht="15.75" thickBot="1">
      <c r="G31" s="55"/>
      <c r="H31" s="55"/>
      <c r="J31" s="55"/>
    </row>
    <row r="32" spans="1:10" ht="59.25">
      <c r="A32" s="56" t="s">
        <v>150</v>
      </c>
      <c r="B32" s="57" t="s">
        <v>151</v>
      </c>
      <c r="C32" s="110" t="s">
        <v>62</v>
      </c>
      <c r="D32" s="384" t="s">
        <v>152</v>
      </c>
      <c r="E32" s="384"/>
      <c r="F32" s="384"/>
      <c r="G32" s="384"/>
      <c r="H32" s="384"/>
      <c r="I32" s="384"/>
      <c r="J32" s="384"/>
    </row>
    <row r="33" spans="1:10" ht="30" customHeight="1">
      <c r="A33" s="58" t="s">
        <v>154</v>
      </c>
      <c r="B33" s="59">
        <f>'2. PODROBNI DEL_ DETALJNI DIO'!$Y$25+'2. PODROBNI DEL_ DETALJNI DIO'!$U$87</f>
        <v>0</v>
      </c>
      <c r="C33" s="69" t="e">
        <f>B33/$B$37</f>
        <v>#DIV/0!</v>
      </c>
      <c r="D33" s="383"/>
      <c r="E33" s="383"/>
      <c r="F33" s="383"/>
      <c r="G33" s="383"/>
      <c r="H33" s="383"/>
      <c r="I33" s="383"/>
      <c r="J33" s="383"/>
    </row>
    <row r="34" spans="1:10" ht="30" customHeight="1">
      <c r="A34" s="58" t="s">
        <v>155</v>
      </c>
      <c r="B34" s="59">
        <f>'2. PODROBNI DEL_ DETALJNI DIO'!$AL$116</f>
        <v>0</v>
      </c>
      <c r="C34" s="69" t="e">
        <f>B34/$B$37</f>
        <v>#DIV/0!</v>
      </c>
      <c r="D34" s="383"/>
      <c r="E34" s="383"/>
      <c r="F34" s="383"/>
      <c r="G34" s="383"/>
      <c r="H34" s="383"/>
      <c r="I34" s="383"/>
      <c r="J34" s="383"/>
    </row>
    <row r="35" spans="1:10" ht="30" customHeight="1">
      <c r="A35" s="58" t="s">
        <v>156</v>
      </c>
      <c r="B35" s="59">
        <f>'2. PODROBNI DEL_ DETALJNI DIO'!$AL$167</f>
        <v>0</v>
      </c>
      <c r="C35" s="69" t="e">
        <f>B35/$B$37</f>
        <v>#DIV/0!</v>
      </c>
      <c r="D35" s="383"/>
      <c r="E35" s="383"/>
      <c r="F35" s="383"/>
      <c r="G35" s="383"/>
      <c r="H35" s="383"/>
      <c r="I35" s="383"/>
      <c r="J35" s="383"/>
    </row>
    <row r="36" spans="1:10" ht="30" customHeight="1">
      <c r="A36" s="58" t="s">
        <v>157</v>
      </c>
      <c r="B36" s="59">
        <f>'2. PODROBNI DEL_ DETALJNI DIO'!$O$222</f>
        <v>0</v>
      </c>
      <c r="C36" s="69" t="e">
        <f>B36/$B$37</f>
        <v>#DIV/0!</v>
      </c>
      <c r="D36" s="383"/>
      <c r="E36" s="383"/>
      <c r="F36" s="383"/>
      <c r="G36" s="383"/>
      <c r="H36" s="383"/>
      <c r="I36" s="383"/>
      <c r="J36" s="383"/>
    </row>
    <row r="37" spans="1:10" ht="15">
      <c r="A37" s="61" t="s">
        <v>160</v>
      </c>
      <c r="B37" s="62">
        <f>SUM(B33:B36)</f>
        <v>0</v>
      </c>
      <c r="C37" s="69" t="e">
        <f>B37/$B$37</f>
        <v>#DIV/0!</v>
      </c>
      <c r="D37" s="383"/>
      <c r="E37" s="383"/>
      <c r="F37" s="383"/>
      <c r="G37" s="383"/>
      <c r="H37" s="383"/>
      <c r="I37" s="383"/>
      <c r="J37" s="383"/>
    </row>
    <row r="38" spans="1:10" ht="18.75" customHeight="1">
      <c r="A38" s="388" t="s">
        <v>158</v>
      </c>
      <c r="B38" s="389"/>
      <c r="C38" s="389"/>
      <c r="D38" s="389"/>
      <c r="E38" s="389"/>
      <c r="F38" s="389"/>
      <c r="G38" s="389"/>
      <c r="H38" s="389"/>
      <c r="I38" s="389"/>
      <c r="J38" s="389"/>
    </row>
    <row r="39" spans="1:25" ht="30">
      <c r="A39" s="229" t="s">
        <v>162</v>
      </c>
      <c r="B39" s="106"/>
      <c r="D39" s="2"/>
      <c r="E39" s="2"/>
      <c r="F39" s="2"/>
      <c r="G39" s="3"/>
      <c r="H39" s="3"/>
      <c r="I39" s="8"/>
      <c r="J39" s="8"/>
      <c r="K39" s="1"/>
      <c r="L39" s="1"/>
      <c r="M39" s="1"/>
      <c r="N39" s="1"/>
      <c r="O39" s="1"/>
      <c r="P39" s="1"/>
      <c r="Q39" s="1"/>
      <c r="V39" s="401"/>
      <c r="W39" s="401"/>
      <c r="X39" s="401"/>
      <c r="Y39" s="401"/>
    </row>
    <row r="40" spans="1:25" ht="30">
      <c r="A40" s="230" t="s">
        <v>163</v>
      </c>
      <c r="B40" s="106"/>
      <c r="D40" s="2"/>
      <c r="E40" s="2"/>
      <c r="F40" s="2"/>
      <c r="G40" s="3"/>
      <c r="H40" s="3"/>
      <c r="I40" s="8"/>
      <c r="J40" s="8"/>
      <c r="K40" s="1"/>
      <c r="L40" s="1"/>
      <c r="M40" s="1"/>
      <c r="N40" s="1"/>
      <c r="O40" s="1"/>
      <c r="P40" s="1"/>
      <c r="Q40" s="1"/>
      <c r="V40" s="10"/>
      <c r="W40" s="10"/>
      <c r="X40" s="10"/>
      <c r="Y40" s="10"/>
    </row>
    <row r="41" spans="1:44" s="50" customFormat="1" ht="15">
      <c r="A41" s="63"/>
      <c r="B41" s="46"/>
      <c r="C41" s="46"/>
      <c r="D41" s="46"/>
      <c r="E41" s="46"/>
      <c r="F41" s="49"/>
      <c r="G41" s="49"/>
      <c r="H41" s="49"/>
      <c r="I41" s="49"/>
      <c r="J41" s="49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1:10" ht="15">
      <c r="A42" s="394" t="str">
        <f>'1. VSEBINA_SADRŽAJ'!A30</f>
        <v>Partner 3 -</v>
      </c>
      <c r="B42" s="394"/>
      <c r="C42" s="394"/>
      <c r="D42" s="394"/>
      <c r="E42" s="394"/>
      <c r="F42" s="395"/>
      <c r="G42" s="395"/>
      <c r="H42" s="395"/>
      <c r="I42" s="395"/>
      <c r="J42" s="395"/>
    </row>
    <row r="43" spans="1:8" ht="15">
      <c r="A43" s="54" t="s">
        <v>145</v>
      </c>
      <c r="B43" s="54">
        <f>'1. VSEBINA_SADRŽAJ'!E30</f>
        <v>0</v>
      </c>
      <c r="G43" s="47"/>
      <c r="H43" s="53"/>
    </row>
    <row r="44" spans="7:10" ht="15.75" thickBot="1">
      <c r="G44" s="55"/>
      <c r="H44" s="55"/>
      <c r="J44" s="55"/>
    </row>
    <row r="45" spans="1:10" ht="59.25">
      <c r="A45" s="56" t="s">
        <v>150</v>
      </c>
      <c r="B45" s="57" t="s">
        <v>151</v>
      </c>
      <c r="C45" s="111" t="s">
        <v>62</v>
      </c>
      <c r="D45" s="384" t="s">
        <v>153</v>
      </c>
      <c r="E45" s="384"/>
      <c r="F45" s="384"/>
      <c r="G45" s="384"/>
      <c r="H45" s="384"/>
      <c r="I45" s="384"/>
      <c r="J45" s="384"/>
    </row>
    <row r="46" spans="1:10" ht="30" customHeight="1">
      <c r="A46" s="58" t="s">
        <v>154</v>
      </c>
      <c r="B46" s="59">
        <f>'2. PODROBNI DEL_ DETALJNI DIO'!$Y$28+'2. PODROBNI DEL_ DETALJNI DIO'!$U$88</f>
        <v>0</v>
      </c>
      <c r="C46" s="60" t="e">
        <f>B46/$B$50</f>
        <v>#DIV/0!</v>
      </c>
      <c r="D46" s="383"/>
      <c r="E46" s="383"/>
      <c r="F46" s="383"/>
      <c r="G46" s="383"/>
      <c r="H46" s="383"/>
      <c r="I46" s="383"/>
      <c r="J46" s="383"/>
    </row>
    <row r="47" spans="1:10" ht="30" customHeight="1">
      <c r="A47" s="58" t="s">
        <v>155</v>
      </c>
      <c r="B47" s="59">
        <f>'2. PODROBNI DEL_ DETALJNI DIO'!$AL$117</f>
        <v>0</v>
      </c>
      <c r="C47" s="60" t="e">
        <f>B47/$B$50</f>
        <v>#DIV/0!</v>
      </c>
      <c r="D47" s="383"/>
      <c r="E47" s="383"/>
      <c r="F47" s="383"/>
      <c r="G47" s="383"/>
      <c r="H47" s="383"/>
      <c r="I47" s="383"/>
      <c r="J47" s="383"/>
    </row>
    <row r="48" spans="1:10" ht="30" customHeight="1">
      <c r="A48" s="58" t="s">
        <v>156</v>
      </c>
      <c r="B48" s="59">
        <f>'2. PODROBNI DEL_ DETALJNI DIO'!$AL$168</f>
        <v>0</v>
      </c>
      <c r="C48" s="60" t="e">
        <f>B48/$B$50</f>
        <v>#DIV/0!</v>
      </c>
      <c r="D48" s="383"/>
      <c r="E48" s="383"/>
      <c r="F48" s="383"/>
      <c r="G48" s="383"/>
      <c r="H48" s="383"/>
      <c r="I48" s="383"/>
      <c r="J48" s="383"/>
    </row>
    <row r="49" spans="1:10" ht="30" customHeight="1">
      <c r="A49" s="58" t="s">
        <v>157</v>
      </c>
      <c r="B49" s="59">
        <f>'2. PODROBNI DEL_ DETALJNI DIO'!$O$223</f>
        <v>0</v>
      </c>
      <c r="C49" s="60" t="e">
        <f>B49/$B$50</f>
        <v>#DIV/0!</v>
      </c>
      <c r="D49" s="383"/>
      <c r="E49" s="383"/>
      <c r="F49" s="383"/>
      <c r="G49" s="383"/>
      <c r="H49" s="383"/>
      <c r="I49" s="383"/>
      <c r="J49" s="383"/>
    </row>
    <row r="50" spans="1:10" ht="15">
      <c r="A50" s="61" t="s">
        <v>123</v>
      </c>
      <c r="B50" s="62">
        <f>SUM(B46:B49)</f>
        <v>0</v>
      </c>
      <c r="C50" s="60" t="e">
        <f>B50/$B$50</f>
        <v>#DIV/0!</v>
      </c>
      <c r="D50" s="383"/>
      <c r="E50" s="383"/>
      <c r="F50" s="383"/>
      <c r="G50" s="383"/>
      <c r="H50" s="383"/>
      <c r="I50" s="383"/>
      <c r="J50" s="383"/>
    </row>
    <row r="51" spans="1:10" ht="16.5" customHeight="1">
      <c r="A51" s="388" t="s">
        <v>158</v>
      </c>
      <c r="B51" s="433"/>
      <c r="C51" s="433"/>
      <c r="D51" s="433"/>
      <c r="E51" s="433"/>
      <c r="F51" s="389"/>
      <c r="G51" s="389"/>
      <c r="H51" s="389"/>
      <c r="I51" s="389"/>
      <c r="J51" s="389"/>
    </row>
    <row r="52" spans="1:25" ht="30">
      <c r="A52" s="229" t="s">
        <v>162</v>
      </c>
      <c r="B52" s="106"/>
      <c r="D52" s="2"/>
      <c r="E52" s="2"/>
      <c r="F52" s="2"/>
      <c r="G52" s="3"/>
      <c r="H52" s="3"/>
      <c r="I52" s="8"/>
      <c r="J52" s="8"/>
      <c r="K52" s="1"/>
      <c r="L52" s="1"/>
      <c r="M52" s="1"/>
      <c r="N52" s="1"/>
      <c r="O52" s="1"/>
      <c r="P52" s="1"/>
      <c r="Q52" s="1"/>
      <c r="V52" s="401"/>
      <c r="W52" s="401"/>
      <c r="X52" s="401"/>
      <c r="Y52" s="401"/>
    </row>
    <row r="53" spans="1:25" ht="30">
      <c r="A53" s="230" t="s">
        <v>163</v>
      </c>
      <c r="B53" s="106"/>
      <c r="D53" s="2"/>
      <c r="E53" s="2"/>
      <c r="F53" s="2"/>
      <c r="G53" s="3"/>
      <c r="H53" s="3"/>
      <c r="I53" s="8"/>
      <c r="J53" s="8"/>
      <c r="K53" s="1"/>
      <c r="L53" s="1"/>
      <c r="M53" s="1"/>
      <c r="N53" s="1"/>
      <c r="O53" s="1"/>
      <c r="P53" s="1"/>
      <c r="Q53" s="1"/>
      <c r="V53" s="10"/>
      <c r="W53" s="10"/>
      <c r="X53" s="10"/>
      <c r="Y53" s="10"/>
    </row>
    <row r="54" spans="1:44" s="50" customFormat="1" ht="15">
      <c r="A54" s="45"/>
      <c r="B54" s="46"/>
      <c r="C54" s="46"/>
      <c r="D54" s="46"/>
      <c r="E54" s="46"/>
      <c r="F54" s="49"/>
      <c r="G54" s="49"/>
      <c r="H54" s="49"/>
      <c r="I54" s="49"/>
      <c r="J54" s="49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</row>
    <row r="55" spans="1:10" ht="15">
      <c r="A55" s="394" t="str">
        <f>'1. VSEBINA_SADRŽAJ'!A31</f>
        <v>Partner 4 -</v>
      </c>
      <c r="B55" s="394"/>
      <c r="C55" s="394"/>
      <c r="D55" s="394"/>
      <c r="E55" s="394"/>
      <c r="F55" s="395"/>
      <c r="G55" s="395"/>
      <c r="H55" s="395"/>
      <c r="I55" s="395"/>
      <c r="J55" s="395"/>
    </row>
    <row r="56" spans="1:8" ht="15">
      <c r="A56" s="54" t="s">
        <v>145</v>
      </c>
      <c r="B56" s="54">
        <f>'1. VSEBINA_SADRŽAJ'!E31</f>
        <v>0</v>
      </c>
      <c r="G56" s="47"/>
      <c r="H56" s="53"/>
    </row>
    <row r="57" spans="7:10" ht="15.75" thickBot="1">
      <c r="G57" s="55"/>
      <c r="H57" s="55"/>
      <c r="J57" s="55"/>
    </row>
    <row r="58" spans="1:10" ht="59.25">
      <c r="A58" s="56" t="s">
        <v>150</v>
      </c>
      <c r="B58" s="57" t="s">
        <v>151</v>
      </c>
      <c r="C58" s="111" t="s">
        <v>62</v>
      </c>
      <c r="D58" s="384" t="s">
        <v>152</v>
      </c>
      <c r="E58" s="384"/>
      <c r="F58" s="384"/>
      <c r="G58" s="384"/>
      <c r="H58" s="384"/>
      <c r="I58" s="384"/>
      <c r="J58" s="384"/>
    </row>
    <row r="59" spans="1:10" ht="30" customHeight="1">
      <c r="A59" s="58" t="s">
        <v>154</v>
      </c>
      <c r="B59" s="59">
        <f>'2. PODROBNI DEL_ DETALJNI DIO'!$Y$31+'2. PODROBNI DEL_ DETALJNI DIO'!$U$89</f>
        <v>0</v>
      </c>
      <c r="C59" s="60" t="e">
        <f>B59/$B$63</f>
        <v>#DIV/0!</v>
      </c>
      <c r="D59" s="385"/>
      <c r="E59" s="386"/>
      <c r="F59" s="386"/>
      <c r="G59" s="386"/>
      <c r="H59" s="386"/>
      <c r="I59" s="386"/>
      <c r="J59" s="387"/>
    </row>
    <row r="60" spans="1:10" ht="30" customHeight="1">
      <c r="A60" s="58" t="s">
        <v>155</v>
      </c>
      <c r="B60" s="59">
        <f>'2. PODROBNI DEL_ DETALJNI DIO'!$AL$118</f>
        <v>0</v>
      </c>
      <c r="C60" s="60" t="e">
        <f>B60/$B$63</f>
        <v>#DIV/0!</v>
      </c>
      <c r="D60" s="383"/>
      <c r="E60" s="383"/>
      <c r="F60" s="383"/>
      <c r="G60" s="383"/>
      <c r="H60" s="383"/>
      <c r="I60" s="383"/>
      <c r="J60" s="383"/>
    </row>
    <row r="61" spans="1:10" ht="30" customHeight="1">
      <c r="A61" s="58" t="s">
        <v>156</v>
      </c>
      <c r="B61" s="59">
        <f>'2. PODROBNI DEL_ DETALJNI DIO'!$AL$169</f>
        <v>0</v>
      </c>
      <c r="C61" s="60" t="e">
        <f>B61/$B$63</f>
        <v>#DIV/0!</v>
      </c>
      <c r="D61" s="383"/>
      <c r="E61" s="383"/>
      <c r="F61" s="383"/>
      <c r="G61" s="383"/>
      <c r="H61" s="383"/>
      <c r="I61" s="383"/>
      <c r="J61" s="383"/>
    </row>
    <row r="62" spans="1:10" ht="30" customHeight="1">
      <c r="A62" s="58" t="s">
        <v>157</v>
      </c>
      <c r="B62" s="59">
        <f>'2. PODROBNI DEL_ DETALJNI DIO'!$O$224</f>
        <v>0</v>
      </c>
      <c r="C62" s="60" t="e">
        <f>B62/$B$63</f>
        <v>#DIV/0!</v>
      </c>
      <c r="D62" s="383"/>
      <c r="E62" s="383"/>
      <c r="F62" s="383"/>
      <c r="G62" s="383"/>
      <c r="H62" s="383"/>
      <c r="I62" s="383"/>
      <c r="J62" s="383"/>
    </row>
    <row r="63" spans="1:10" ht="15">
      <c r="A63" s="61" t="s">
        <v>123</v>
      </c>
      <c r="B63" s="62">
        <f>SUM(B59:B62)</f>
        <v>0</v>
      </c>
      <c r="C63" s="60" t="e">
        <f>B63/$B$63</f>
        <v>#DIV/0!</v>
      </c>
      <c r="D63" s="383"/>
      <c r="E63" s="383"/>
      <c r="F63" s="383"/>
      <c r="G63" s="383"/>
      <c r="H63" s="383"/>
      <c r="I63" s="383"/>
      <c r="J63" s="383"/>
    </row>
    <row r="64" spans="1:10" ht="16.5" customHeight="1">
      <c r="A64" s="388" t="s">
        <v>159</v>
      </c>
      <c r="B64" s="389"/>
      <c r="C64" s="389"/>
      <c r="D64" s="389"/>
      <c r="E64" s="389"/>
      <c r="F64" s="389"/>
      <c r="G64" s="389"/>
      <c r="H64" s="389"/>
      <c r="I64" s="389"/>
      <c r="J64" s="389"/>
    </row>
    <row r="65" spans="1:25" ht="30">
      <c r="A65" s="229" t="s">
        <v>162</v>
      </c>
      <c r="B65" s="106"/>
      <c r="D65" s="2"/>
      <c r="E65" s="2"/>
      <c r="F65" s="2"/>
      <c r="G65" s="3"/>
      <c r="H65" s="3"/>
      <c r="I65" s="8"/>
      <c r="J65" s="8"/>
      <c r="K65" s="1"/>
      <c r="L65" s="1"/>
      <c r="M65" s="1"/>
      <c r="N65" s="1"/>
      <c r="O65" s="1"/>
      <c r="P65" s="1"/>
      <c r="Q65" s="1"/>
      <c r="V65" s="401"/>
      <c r="W65" s="401"/>
      <c r="X65" s="401"/>
      <c r="Y65" s="401"/>
    </row>
    <row r="66" spans="1:25" ht="30">
      <c r="A66" s="230" t="s">
        <v>163</v>
      </c>
      <c r="B66" s="106"/>
      <c r="D66" s="2"/>
      <c r="E66" s="2"/>
      <c r="F66" s="2"/>
      <c r="G66" s="3"/>
      <c r="H66" s="3"/>
      <c r="I66" s="8"/>
      <c r="J66" s="8"/>
      <c r="K66" s="1"/>
      <c r="L66" s="1"/>
      <c r="M66" s="1"/>
      <c r="N66" s="1"/>
      <c r="O66" s="1"/>
      <c r="P66" s="1"/>
      <c r="Q66" s="1"/>
      <c r="V66" s="10"/>
      <c r="W66" s="10"/>
      <c r="X66" s="10"/>
      <c r="Y66" s="10"/>
    </row>
    <row r="67" spans="1:44" s="50" customFormat="1" ht="15">
      <c r="A67" s="45"/>
      <c r="B67" s="46"/>
      <c r="C67" s="46"/>
      <c r="D67" s="46"/>
      <c r="E67" s="46"/>
      <c r="F67" s="49"/>
      <c r="G67" s="49"/>
      <c r="H67" s="49"/>
      <c r="I67" s="49"/>
      <c r="J67" s="49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</row>
    <row r="68" spans="1:10" ht="15">
      <c r="A68" s="394" t="str">
        <f>'1. VSEBINA_SADRŽAJ'!A32</f>
        <v>Partner 5 -</v>
      </c>
      <c r="B68" s="394"/>
      <c r="C68" s="394"/>
      <c r="D68" s="394"/>
      <c r="E68" s="394"/>
      <c r="F68" s="395"/>
      <c r="G68" s="395"/>
      <c r="H68" s="395"/>
      <c r="I68" s="395"/>
      <c r="J68" s="395"/>
    </row>
    <row r="69" spans="1:8" ht="15">
      <c r="A69" s="54" t="s">
        <v>145</v>
      </c>
      <c r="B69" s="54">
        <f>'1. VSEBINA_SADRŽAJ'!E32</f>
        <v>0</v>
      </c>
      <c r="G69" s="47"/>
      <c r="H69" s="53"/>
    </row>
    <row r="70" spans="7:10" ht="15.75" thickBot="1">
      <c r="G70" s="55"/>
      <c r="H70" s="55"/>
      <c r="J70" s="55"/>
    </row>
    <row r="71" spans="1:10" ht="59.25">
      <c r="A71" s="56" t="s">
        <v>150</v>
      </c>
      <c r="B71" s="57" t="s">
        <v>151</v>
      </c>
      <c r="C71" s="111" t="s">
        <v>62</v>
      </c>
      <c r="D71" s="384" t="s">
        <v>152</v>
      </c>
      <c r="E71" s="384"/>
      <c r="F71" s="384"/>
      <c r="G71" s="384"/>
      <c r="H71" s="384"/>
      <c r="I71" s="384"/>
      <c r="J71" s="384"/>
    </row>
    <row r="72" spans="1:10" ht="30" customHeight="1">
      <c r="A72" s="58" t="s">
        <v>154</v>
      </c>
      <c r="B72" s="59">
        <f>'2. PODROBNI DEL_ DETALJNI DIO'!$Y$34+'2. PODROBNI DEL_ DETALJNI DIO'!$U$90</f>
        <v>0</v>
      </c>
      <c r="C72" s="60" t="e">
        <f>B72/$B$76</f>
        <v>#DIV/0!</v>
      </c>
      <c r="D72" s="385"/>
      <c r="E72" s="386"/>
      <c r="F72" s="386"/>
      <c r="G72" s="386"/>
      <c r="H72" s="386"/>
      <c r="I72" s="386"/>
      <c r="J72" s="387"/>
    </row>
    <row r="73" spans="1:10" ht="30" customHeight="1">
      <c r="A73" s="58" t="s">
        <v>155</v>
      </c>
      <c r="B73" s="59">
        <f>'2. PODROBNI DEL_ DETALJNI DIO'!$AL$119</f>
        <v>0</v>
      </c>
      <c r="C73" s="60" t="e">
        <f>B73/$B$76</f>
        <v>#DIV/0!</v>
      </c>
      <c r="D73" s="383"/>
      <c r="E73" s="383"/>
      <c r="F73" s="383"/>
      <c r="G73" s="383"/>
      <c r="H73" s="383"/>
      <c r="I73" s="383"/>
      <c r="J73" s="383"/>
    </row>
    <row r="74" spans="1:10" ht="30" customHeight="1">
      <c r="A74" s="58" t="s">
        <v>156</v>
      </c>
      <c r="B74" s="59">
        <f>'2. PODROBNI DEL_ DETALJNI DIO'!$AL$170</f>
        <v>0</v>
      </c>
      <c r="C74" s="60" t="e">
        <f>B74/$B$76</f>
        <v>#DIV/0!</v>
      </c>
      <c r="D74" s="383"/>
      <c r="E74" s="383"/>
      <c r="F74" s="383"/>
      <c r="G74" s="383"/>
      <c r="H74" s="383"/>
      <c r="I74" s="383"/>
      <c r="J74" s="383"/>
    </row>
    <row r="75" spans="1:10" ht="30" customHeight="1">
      <c r="A75" s="58" t="s">
        <v>157</v>
      </c>
      <c r="B75" s="59">
        <f>'2. PODROBNI DEL_ DETALJNI DIO'!$O$225</f>
        <v>0</v>
      </c>
      <c r="C75" s="60" t="e">
        <f>B75/$B$76</f>
        <v>#DIV/0!</v>
      </c>
      <c r="D75" s="383"/>
      <c r="E75" s="383"/>
      <c r="F75" s="383"/>
      <c r="G75" s="383"/>
      <c r="H75" s="383"/>
      <c r="I75" s="383"/>
      <c r="J75" s="383"/>
    </row>
    <row r="76" spans="1:10" ht="15">
      <c r="A76" s="61" t="s">
        <v>123</v>
      </c>
      <c r="B76" s="62">
        <f>SUM(B72:B75)</f>
        <v>0</v>
      </c>
      <c r="C76" s="60" t="e">
        <f>B76/$B$76</f>
        <v>#DIV/0!</v>
      </c>
      <c r="D76" s="383"/>
      <c r="E76" s="383"/>
      <c r="F76" s="383"/>
      <c r="G76" s="383"/>
      <c r="H76" s="383"/>
      <c r="I76" s="383"/>
      <c r="J76" s="383"/>
    </row>
    <row r="77" spans="1:10" ht="18.75" customHeight="1">
      <c r="A77" s="388" t="s">
        <v>158</v>
      </c>
      <c r="B77" s="389"/>
      <c r="C77" s="389"/>
      <c r="D77" s="389"/>
      <c r="E77" s="389"/>
      <c r="F77" s="389"/>
      <c r="G77" s="389"/>
      <c r="H77" s="389"/>
      <c r="I77" s="389"/>
      <c r="J77" s="389"/>
    </row>
    <row r="78" spans="1:25" ht="30">
      <c r="A78" s="229" t="s">
        <v>162</v>
      </c>
      <c r="B78" s="106"/>
      <c r="D78" s="2"/>
      <c r="E78" s="2"/>
      <c r="F78" s="2"/>
      <c r="G78" s="3"/>
      <c r="H78" s="3"/>
      <c r="I78" s="8"/>
      <c r="J78" s="8"/>
      <c r="K78" s="1"/>
      <c r="L78" s="1"/>
      <c r="M78" s="1"/>
      <c r="N78" s="1"/>
      <c r="O78" s="1"/>
      <c r="P78" s="1"/>
      <c r="Q78" s="1"/>
      <c r="V78" s="401"/>
      <c r="W78" s="401"/>
      <c r="X78" s="401"/>
      <c r="Y78" s="401"/>
    </row>
    <row r="79" spans="1:25" ht="30">
      <c r="A79" s="230" t="s">
        <v>163</v>
      </c>
      <c r="B79" s="106"/>
      <c r="D79" s="2"/>
      <c r="E79" s="2"/>
      <c r="F79" s="2"/>
      <c r="G79" s="3"/>
      <c r="H79" s="3"/>
      <c r="I79" s="8"/>
      <c r="J79" s="8"/>
      <c r="K79" s="1"/>
      <c r="L79" s="1"/>
      <c r="M79" s="1"/>
      <c r="N79" s="1"/>
      <c r="O79" s="1"/>
      <c r="P79" s="1"/>
      <c r="Q79" s="1"/>
      <c r="V79" s="10"/>
      <c r="W79" s="10"/>
      <c r="X79" s="10"/>
      <c r="Y79" s="10"/>
    </row>
    <row r="80" spans="1:44" s="50" customFormat="1" ht="15">
      <c r="A80" s="45"/>
      <c r="B80" s="46"/>
      <c r="C80" s="46"/>
      <c r="D80" s="46"/>
      <c r="E80" s="46"/>
      <c r="F80" s="49"/>
      <c r="G80" s="49"/>
      <c r="H80" s="49"/>
      <c r="I80" s="49"/>
      <c r="J80" s="49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</row>
    <row r="81" spans="1:10" ht="15">
      <c r="A81" s="394" t="str">
        <f>'1. VSEBINA_SADRŽAJ'!A33</f>
        <v>Partner 6 -</v>
      </c>
      <c r="B81" s="394"/>
      <c r="C81" s="394"/>
      <c r="D81" s="394"/>
      <c r="E81" s="394"/>
      <c r="F81" s="395"/>
      <c r="G81" s="395"/>
      <c r="H81" s="395"/>
      <c r="I81" s="395"/>
      <c r="J81" s="395"/>
    </row>
    <row r="82" spans="1:8" ht="15">
      <c r="A82" s="54" t="s">
        <v>145</v>
      </c>
      <c r="B82" s="54">
        <f>'1. VSEBINA_SADRŽAJ'!E33</f>
        <v>0</v>
      </c>
      <c r="G82" s="47"/>
      <c r="H82" s="53"/>
    </row>
    <row r="83" spans="7:10" ht="15.75" thickBot="1">
      <c r="G83" s="55"/>
      <c r="H83" s="55"/>
      <c r="J83" s="55"/>
    </row>
    <row r="84" spans="1:10" ht="59.25">
      <c r="A84" s="56" t="s">
        <v>150</v>
      </c>
      <c r="B84" s="57" t="s">
        <v>151</v>
      </c>
      <c r="C84" s="111" t="s">
        <v>62</v>
      </c>
      <c r="D84" s="384" t="s">
        <v>152</v>
      </c>
      <c r="E84" s="384"/>
      <c r="F84" s="384"/>
      <c r="G84" s="384"/>
      <c r="H84" s="384"/>
      <c r="I84" s="384"/>
      <c r="J84" s="384"/>
    </row>
    <row r="85" spans="1:10" ht="30" customHeight="1">
      <c r="A85" s="58" t="s">
        <v>154</v>
      </c>
      <c r="B85" s="59">
        <f>'2. PODROBNI DEL_ DETALJNI DIO'!$Y$37+'2. PODROBNI DEL_ DETALJNI DIO'!$U$91</f>
        <v>0</v>
      </c>
      <c r="C85" s="60" t="e">
        <f>B85/$B$89</f>
        <v>#DIV/0!</v>
      </c>
      <c r="D85" s="385"/>
      <c r="E85" s="386"/>
      <c r="F85" s="386"/>
      <c r="G85" s="386"/>
      <c r="H85" s="386"/>
      <c r="I85" s="386"/>
      <c r="J85" s="387"/>
    </row>
    <row r="86" spans="1:10" ht="30" customHeight="1">
      <c r="A86" s="58" t="s">
        <v>155</v>
      </c>
      <c r="B86" s="59">
        <f>'2. PODROBNI DEL_ DETALJNI DIO'!$AL$120</f>
        <v>0</v>
      </c>
      <c r="C86" s="60" t="e">
        <f>B86/$B$89</f>
        <v>#DIV/0!</v>
      </c>
      <c r="D86" s="383"/>
      <c r="E86" s="383"/>
      <c r="F86" s="383"/>
      <c r="G86" s="383"/>
      <c r="H86" s="383"/>
      <c r="I86" s="383"/>
      <c r="J86" s="383"/>
    </row>
    <row r="87" spans="1:10" ht="30" customHeight="1">
      <c r="A87" s="58" t="s">
        <v>156</v>
      </c>
      <c r="B87" s="59">
        <f>'2. PODROBNI DEL_ DETALJNI DIO'!$AL$171</f>
        <v>0</v>
      </c>
      <c r="C87" s="60" t="e">
        <f>B87/$B$89</f>
        <v>#DIV/0!</v>
      </c>
      <c r="D87" s="383"/>
      <c r="E87" s="383"/>
      <c r="F87" s="383"/>
      <c r="G87" s="383"/>
      <c r="H87" s="383"/>
      <c r="I87" s="383"/>
      <c r="J87" s="383"/>
    </row>
    <row r="88" spans="1:10" ht="30" customHeight="1">
      <c r="A88" s="58" t="s">
        <v>157</v>
      </c>
      <c r="B88" s="59">
        <f>'2. PODROBNI DEL_ DETALJNI DIO'!$O$226</f>
        <v>0</v>
      </c>
      <c r="C88" s="60" t="e">
        <f>B88/$B$89</f>
        <v>#DIV/0!</v>
      </c>
      <c r="D88" s="383"/>
      <c r="E88" s="383"/>
      <c r="F88" s="383"/>
      <c r="G88" s="383"/>
      <c r="H88" s="383"/>
      <c r="I88" s="383"/>
      <c r="J88" s="383"/>
    </row>
    <row r="89" spans="1:10" ht="15">
      <c r="A89" s="61" t="s">
        <v>123</v>
      </c>
      <c r="B89" s="62">
        <f>SUM(B85:B88)</f>
        <v>0</v>
      </c>
      <c r="C89" s="60" t="e">
        <f>B89/$B$89</f>
        <v>#DIV/0!</v>
      </c>
      <c r="D89" s="383"/>
      <c r="E89" s="383"/>
      <c r="F89" s="383"/>
      <c r="G89" s="383"/>
      <c r="H89" s="383"/>
      <c r="I89" s="383"/>
      <c r="J89" s="383"/>
    </row>
    <row r="90" spans="1:10" ht="20.25" customHeight="1">
      <c r="A90" s="388" t="s">
        <v>158</v>
      </c>
      <c r="B90" s="388"/>
      <c r="C90" s="388"/>
      <c r="D90" s="388"/>
      <c r="E90" s="388"/>
      <c r="F90" s="389"/>
      <c r="G90" s="389"/>
      <c r="H90" s="389"/>
      <c r="I90" s="389"/>
      <c r="J90" s="389"/>
    </row>
    <row r="91" spans="1:25" ht="30">
      <c r="A91" s="229" t="s">
        <v>162</v>
      </c>
      <c r="B91" s="106"/>
      <c r="D91" s="2"/>
      <c r="E91" s="2"/>
      <c r="F91" s="2"/>
      <c r="G91" s="3"/>
      <c r="H91" s="3"/>
      <c r="I91" s="8"/>
      <c r="J91" s="8"/>
      <c r="K91" s="1"/>
      <c r="L91" s="1"/>
      <c r="M91" s="1"/>
      <c r="N91" s="1"/>
      <c r="O91" s="1"/>
      <c r="P91" s="1"/>
      <c r="Q91" s="1"/>
      <c r="V91" s="401"/>
      <c r="W91" s="401"/>
      <c r="X91" s="401"/>
      <c r="Y91" s="401"/>
    </row>
    <row r="92" spans="1:25" ht="30">
      <c r="A92" s="230" t="s">
        <v>163</v>
      </c>
      <c r="B92" s="106"/>
      <c r="D92" s="2"/>
      <c r="E92" s="2"/>
      <c r="F92" s="2"/>
      <c r="G92" s="3"/>
      <c r="H92" s="3"/>
      <c r="I92" s="8"/>
      <c r="J92" s="8"/>
      <c r="K92" s="1"/>
      <c r="L92" s="1"/>
      <c r="M92" s="1"/>
      <c r="N92" s="1"/>
      <c r="O92" s="1"/>
      <c r="P92" s="1"/>
      <c r="Q92" s="1"/>
      <c r="V92" s="10"/>
      <c r="W92" s="10"/>
      <c r="X92" s="10"/>
      <c r="Y92" s="10"/>
    </row>
    <row r="93" spans="1:44" s="50" customFormat="1" ht="15">
      <c r="A93" s="45"/>
      <c r="B93" s="49"/>
      <c r="C93" s="49"/>
      <c r="E93" s="49"/>
      <c r="F93" s="49"/>
      <c r="G93" s="49"/>
      <c r="H93" s="49"/>
      <c r="I93" s="49"/>
      <c r="J93" s="49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</row>
    <row r="94" spans="1:10" ht="15">
      <c r="A94" s="394" t="str">
        <f>'1. VSEBINA_SADRŽAJ'!A34</f>
        <v>Partner 7 -</v>
      </c>
      <c r="B94" s="394"/>
      <c r="C94" s="394"/>
      <c r="D94" s="394"/>
      <c r="E94" s="394"/>
      <c r="F94" s="394"/>
      <c r="G94" s="394"/>
      <c r="H94" s="394"/>
      <c r="I94" s="394"/>
      <c r="J94" s="394"/>
    </row>
    <row r="95" spans="1:8" ht="15">
      <c r="A95" s="54" t="s">
        <v>145</v>
      </c>
      <c r="B95" s="54">
        <f>'1. VSEBINA_SADRŽAJ'!E34</f>
        <v>0</v>
      </c>
      <c r="G95" s="47"/>
      <c r="H95" s="53"/>
    </row>
    <row r="96" spans="7:10" ht="15.75" thickBot="1">
      <c r="G96" s="55"/>
      <c r="H96" s="55"/>
      <c r="J96" s="55"/>
    </row>
    <row r="97" spans="1:10" ht="59.25">
      <c r="A97" s="56" t="s">
        <v>150</v>
      </c>
      <c r="B97" s="57" t="s">
        <v>151</v>
      </c>
      <c r="C97" s="111" t="s">
        <v>62</v>
      </c>
      <c r="D97" s="384" t="s">
        <v>152</v>
      </c>
      <c r="E97" s="384"/>
      <c r="F97" s="384"/>
      <c r="G97" s="384"/>
      <c r="H97" s="384"/>
      <c r="I97" s="384"/>
      <c r="J97" s="384"/>
    </row>
    <row r="98" spans="1:10" ht="30" customHeight="1">
      <c r="A98" s="58" t="s">
        <v>154</v>
      </c>
      <c r="B98" s="59">
        <f>'2. PODROBNI DEL_ DETALJNI DIO'!$Y$40+'2. PODROBNI DEL_ DETALJNI DIO'!$U$92</f>
        <v>0</v>
      </c>
      <c r="C98" s="60" t="e">
        <f>B98/$B$102</f>
        <v>#DIV/0!</v>
      </c>
      <c r="D98" s="385"/>
      <c r="E98" s="386"/>
      <c r="F98" s="386"/>
      <c r="G98" s="386"/>
      <c r="H98" s="386"/>
      <c r="I98" s="386"/>
      <c r="J98" s="387"/>
    </row>
    <row r="99" spans="1:10" ht="30" customHeight="1">
      <c r="A99" s="58" t="s">
        <v>155</v>
      </c>
      <c r="B99" s="59">
        <f>'2. PODROBNI DEL_ DETALJNI DIO'!$AL$121</f>
        <v>0</v>
      </c>
      <c r="C99" s="60" t="e">
        <f>B99/$B$102</f>
        <v>#DIV/0!</v>
      </c>
      <c r="D99" s="383"/>
      <c r="E99" s="383"/>
      <c r="F99" s="383"/>
      <c r="G99" s="383"/>
      <c r="H99" s="383"/>
      <c r="I99" s="383"/>
      <c r="J99" s="383"/>
    </row>
    <row r="100" spans="1:10" ht="30" customHeight="1">
      <c r="A100" s="58" t="s">
        <v>156</v>
      </c>
      <c r="B100" s="59">
        <f>'2. PODROBNI DEL_ DETALJNI DIO'!$AL$172</f>
        <v>0</v>
      </c>
      <c r="C100" s="60" t="e">
        <f>B100/$B$102</f>
        <v>#DIV/0!</v>
      </c>
      <c r="D100" s="383"/>
      <c r="E100" s="383"/>
      <c r="F100" s="383"/>
      <c r="G100" s="383"/>
      <c r="H100" s="383"/>
      <c r="I100" s="383"/>
      <c r="J100" s="383"/>
    </row>
    <row r="101" spans="1:10" ht="30" customHeight="1">
      <c r="A101" s="58" t="s">
        <v>157</v>
      </c>
      <c r="B101" s="59">
        <f>'2. PODROBNI DEL_ DETALJNI DIO'!$O$227</f>
        <v>0</v>
      </c>
      <c r="C101" s="60" t="e">
        <f>B101/$B$102</f>
        <v>#DIV/0!</v>
      </c>
      <c r="D101" s="383"/>
      <c r="E101" s="383"/>
      <c r="F101" s="383"/>
      <c r="G101" s="383"/>
      <c r="H101" s="383"/>
      <c r="I101" s="383"/>
      <c r="J101" s="383"/>
    </row>
    <row r="102" spans="1:10" ht="15">
      <c r="A102" s="61" t="s">
        <v>123</v>
      </c>
      <c r="B102" s="62">
        <f>SUM(B98:B101)</f>
        <v>0</v>
      </c>
      <c r="C102" s="60" t="e">
        <f>B102/$B$102</f>
        <v>#DIV/0!</v>
      </c>
      <c r="D102" s="383"/>
      <c r="E102" s="383"/>
      <c r="F102" s="383"/>
      <c r="G102" s="383"/>
      <c r="H102" s="383"/>
      <c r="I102" s="383"/>
      <c r="J102" s="383"/>
    </row>
    <row r="103" spans="1:10" ht="18.75" customHeight="1">
      <c r="A103" s="388" t="s">
        <v>158</v>
      </c>
      <c r="B103" s="389"/>
      <c r="C103" s="389"/>
      <c r="D103" s="389"/>
      <c r="E103" s="389"/>
      <c r="F103" s="389"/>
      <c r="G103" s="389"/>
      <c r="H103" s="389"/>
      <c r="I103" s="389"/>
      <c r="J103" s="389"/>
    </row>
    <row r="104" spans="1:25" ht="30">
      <c r="A104" s="229" t="s">
        <v>162</v>
      </c>
      <c r="B104" s="106"/>
      <c r="D104" s="2"/>
      <c r="E104" s="2"/>
      <c r="F104" s="2"/>
      <c r="G104" s="3"/>
      <c r="H104" s="3"/>
      <c r="I104" s="8"/>
      <c r="J104" s="8"/>
      <c r="K104" s="1"/>
      <c r="L104" s="1"/>
      <c r="M104" s="1"/>
      <c r="N104" s="1"/>
      <c r="O104" s="1"/>
      <c r="P104" s="1"/>
      <c r="Q104" s="1"/>
      <c r="V104" s="401"/>
      <c r="W104" s="401"/>
      <c r="X104" s="401"/>
      <c r="Y104" s="401"/>
    </row>
    <row r="105" spans="1:25" ht="30">
      <c r="A105" s="230" t="s">
        <v>163</v>
      </c>
      <c r="B105" s="106"/>
      <c r="D105" s="2"/>
      <c r="E105" s="2"/>
      <c r="F105" s="2"/>
      <c r="G105" s="3"/>
      <c r="H105" s="3"/>
      <c r="I105" s="8"/>
      <c r="J105" s="8"/>
      <c r="K105" s="1"/>
      <c r="L105" s="1"/>
      <c r="M105" s="1"/>
      <c r="N105" s="1"/>
      <c r="O105" s="1"/>
      <c r="P105" s="1"/>
      <c r="Q105" s="1"/>
      <c r="V105" s="10"/>
      <c r="W105" s="10"/>
      <c r="X105" s="10"/>
      <c r="Y105" s="10"/>
    </row>
    <row r="106" spans="1:25" ht="15.75">
      <c r="A106" s="11"/>
      <c r="B106" s="9"/>
      <c r="D106" s="2"/>
      <c r="E106" s="2"/>
      <c r="F106" s="2"/>
      <c r="G106" s="3"/>
      <c r="H106" s="3"/>
      <c r="I106" s="8"/>
      <c r="J106" s="8"/>
      <c r="K106" s="1"/>
      <c r="L106" s="1"/>
      <c r="M106" s="1"/>
      <c r="N106" s="1"/>
      <c r="O106" s="1"/>
      <c r="P106" s="1"/>
      <c r="Q106" s="1"/>
      <c r="V106" s="10"/>
      <c r="W106" s="10"/>
      <c r="X106" s="10"/>
      <c r="Y106" s="10"/>
    </row>
    <row r="107" spans="1:10" ht="15">
      <c r="A107" s="394" t="str">
        <f>'1. VSEBINA_SADRŽAJ'!A35</f>
        <v>Partner 8 -</v>
      </c>
      <c r="B107" s="394"/>
      <c r="C107" s="394"/>
      <c r="D107" s="394"/>
      <c r="E107" s="394"/>
      <c r="F107" s="395"/>
      <c r="G107" s="395"/>
      <c r="H107" s="395"/>
      <c r="I107" s="395"/>
      <c r="J107" s="395"/>
    </row>
    <row r="108" spans="1:8" ht="15">
      <c r="A108" s="54" t="s">
        <v>145</v>
      </c>
      <c r="B108" s="54">
        <f>'1. VSEBINA_SADRŽAJ'!E35</f>
        <v>0</v>
      </c>
      <c r="G108" s="47"/>
      <c r="H108" s="53"/>
    </row>
    <row r="109" spans="7:10" ht="15.75" thickBot="1">
      <c r="G109" s="55"/>
      <c r="H109" s="55"/>
      <c r="J109" s="55"/>
    </row>
    <row r="110" spans="1:10" ht="59.25">
      <c r="A110" s="56" t="s">
        <v>150</v>
      </c>
      <c r="B110" s="57" t="s">
        <v>151</v>
      </c>
      <c r="C110" s="111" t="s">
        <v>62</v>
      </c>
      <c r="D110" s="384" t="s">
        <v>153</v>
      </c>
      <c r="E110" s="384"/>
      <c r="F110" s="384"/>
      <c r="G110" s="384"/>
      <c r="H110" s="384"/>
      <c r="I110" s="384"/>
      <c r="J110" s="384"/>
    </row>
    <row r="111" spans="1:10" ht="30" customHeight="1">
      <c r="A111" s="58" t="s">
        <v>154</v>
      </c>
      <c r="B111" s="59">
        <f>'2. PODROBNI DEL_ DETALJNI DIO'!$Y$43+'2. PODROBNI DEL_ DETALJNI DIO'!$U$93</f>
        <v>0</v>
      </c>
      <c r="C111" s="60" t="e">
        <f>B111/$B$115</f>
        <v>#DIV/0!</v>
      </c>
      <c r="D111" s="385"/>
      <c r="E111" s="386"/>
      <c r="F111" s="386"/>
      <c r="G111" s="386"/>
      <c r="H111" s="386"/>
      <c r="I111" s="386"/>
      <c r="J111" s="387"/>
    </row>
    <row r="112" spans="1:10" ht="30" customHeight="1">
      <c r="A112" s="58" t="s">
        <v>155</v>
      </c>
      <c r="B112" s="59">
        <f>'2. PODROBNI DEL_ DETALJNI DIO'!$AL$122</f>
        <v>0</v>
      </c>
      <c r="C112" s="60" t="e">
        <f>B112/$B$115</f>
        <v>#DIV/0!</v>
      </c>
      <c r="D112" s="383"/>
      <c r="E112" s="383"/>
      <c r="F112" s="383"/>
      <c r="G112" s="383"/>
      <c r="H112" s="383"/>
      <c r="I112" s="383"/>
      <c r="J112" s="383"/>
    </row>
    <row r="113" spans="1:10" ht="30" customHeight="1">
      <c r="A113" s="58" t="s">
        <v>156</v>
      </c>
      <c r="B113" s="59">
        <f>'2. PODROBNI DEL_ DETALJNI DIO'!$AL$173</f>
        <v>0</v>
      </c>
      <c r="C113" s="60" t="e">
        <f>B113/$B$115</f>
        <v>#DIV/0!</v>
      </c>
      <c r="D113" s="383"/>
      <c r="E113" s="383"/>
      <c r="F113" s="383"/>
      <c r="G113" s="383"/>
      <c r="H113" s="383"/>
      <c r="I113" s="383"/>
      <c r="J113" s="383"/>
    </row>
    <row r="114" spans="1:10" ht="30" customHeight="1">
      <c r="A114" s="58" t="s">
        <v>157</v>
      </c>
      <c r="B114" s="59">
        <f>'2. PODROBNI DEL_ DETALJNI DIO'!$O$228</f>
        <v>0</v>
      </c>
      <c r="C114" s="60" t="e">
        <f>B114/$B$115</f>
        <v>#DIV/0!</v>
      </c>
      <c r="D114" s="383"/>
      <c r="E114" s="383"/>
      <c r="F114" s="383"/>
      <c r="G114" s="383"/>
      <c r="H114" s="383"/>
      <c r="I114" s="383"/>
      <c r="J114" s="383"/>
    </row>
    <row r="115" spans="1:10" ht="15">
      <c r="A115" s="61" t="s">
        <v>160</v>
      </c>
      <c r="B115" s="62">
        <f>SUM(B111:B114)</f>
        <v>0</v>
      </c>
      <c r="C115" s="60" t="e">
        <f>B115/$B$115</f>
        <v>#DIV/0!</v>
      </c>
      <c r="D115" s="383"/>
      <c r="E115" s="383"/>
      <c r="F115" s="383"/>
      <c r="G115" s="383"/>
      <c r="H115" s="383"/>
      <c r="I115" s="383"/>
      <c r="J115" s="383"/>
    </row>
    <row r="116" spans="1:10" ht="18.75" customHeight="1">
      <c r="A116" s="388" t="s">
        <v>159</v>
      </c>
      <c r="B116" s="389"/>
      <c r="C116" s="389"/>
      <c r="D116" s="389"/>
      <c r="E116" s="389"/>
      <c r="F116" s="389"/>
      <c r="G116" s="389"/>
      <c r="H116" s="389"/>
      <c r="I116" s="389"/>
      <c r="J116" s="389"/>
    </row>
    <row r="117" spans="1:25" ht="30">
      <c r="A117" s="229" t="s">
        <v>162</v>
      </c>
      <c r="B117" s="106"/>
      <c r="D117" s="2"/>
      <c r="E117" s="2"/>
      <c r="F117" s="2"/>
      <c r="G117" s="3"/>
      <c r="H117" s="3"/>
      <c r="I117" s="8"/>
      <c r="J117" s="8"/>
      <c r="K117" s="1"/>
      <c r="L117" s="1"/>
      <c r="M117" s="1"/>
      <c r="N117" s="1"/>
      <c r="O117" s="1"/>
      <c r="P117" s="1"/>
      <c r="Q117" s="1"/>
      <c r="V117" s="401"/>
      <c r="W117" s="401"/>
      <c r="X117" s="401"/>
      <c r="Y117" s="401"/>
    </row>
    <row r="118" spans="1:25" ht="30">
      <c r="A118" s="230" t="s">
        <v>163</v>
      </c>
      <c r="B118" s="106"/>
      <c r="D118" s="2"/>
      <c r="E118" s="2"/>
      <c r="F118" s="2"/>
      <c r="G118" s="3"/>
      <c r="H118" s="3"/>
      <c r="I118" s="8"/>
      <c r="J118" s="8"/>
      <c r="K118" s="1"/>
      <c r="L118" s="1"/>
      <c r="M118" s="1"/>
      <c r="N118" s="1"/>
      <c r="O118" s="1"/>
      <c r="P118" s="1"/>
      <c r="Q118" s="1"/>
      <c r="V118" s="10"/>
      <c r="W118" s="10"/>
      <c r="X118" s="10"/>
      <c r="Y118" s="10"/>
    </row>
    <row r="119" spans="1:25" ht="15.75">
      <c r="A119" s="11"/>
      <c r="B119" s="9"/>
      <c r="D119" s="2"/>
      <c r="E119" s="2"/>
      <c r="F119" s="2"/>
      <c r="G119" s="3"/>
      <c r="H119" s="3"/>
      <c r="I119" s="8"/>
      <c r="J119" s="8"/>
      <c r="K119" s="1"/>
      <c r="L119" s="1"/>
      <c r="M119" s="1"/>
      <c r="N119" s="1"/>
      <c r="O119" s="1"/>
      <c r="P119" s="1"/>
      <c r="Q119" s="1"/>
      <c r="V119" s="10"/>
      <c r="W119" s="10"/>
      <c r="X119" s="10"/>
      <c r="Y119" s="10"/>
    </row>
    <row r="120" spans="1:10" ht="15">
      <c r="A120" s="394" t="str">
        <f>'1. VSEBINA_SADRŽAJ'!A36</f>
        <v>Partner 9 -</v>
      </c>
      <c r="B120" s="394"/>
      <c r="C120" s="394"/>
      <c r="D120" s="394"/>
      <c r="E120" s="394"/>
      <c r="F120" s="395"/>
      <c r="G120" s="395"/>
      <c r="H120" s="395"/>
      <c r="I120" s="395"/>
      <c r="J120" s="395"/>
    </row>
    <row r="121" spans="1:8" ht="15">
      <c r="A121" s="54" t="s">
        <v>145</v>
      </c>
      <c r="B121" s="54">
        <f>'1. VSEBINA_SADRŽAJ'!E36</f>
        <v>0</v>
      </c>
      <c r="G121" s="47"/>
      <c r="H121" s="53"/>
    </row>
    <row r="122" spans="7:10" ht="15.75" thickBot="1">
      <c r="G122" s="55"/>
      <c r="H122" s="55"/>
      <c r="J122" s="55"/>
    </row>
    <row r="123" spans="1:10" ht="59.25">
      <c r="A123" s="56" t="s">
        <v>150</v>
      </c>
      <c r="B123" s="57" t="s">
        <v>151</v>
      </c>
      <c r="C123" s="111" t="s">
        <v>62</v>
      </c>
      <c r="D123" s="384" t="s">
        <v>153</v>
      </c>
      <c r="E123" s="384"/>
      <c r="F123" s="384"/>
      <c r="G123" s="384"/>
      <c r="H123" s="384"/>
      <c r="I123" s="384"/>
      <c r="J123" s="384"/>
    </row>
    <row r="124" spans="1:10" ht="30" customHeight="1">
      <c r="A124" s="58" t="s">
        <v>154</v>
      </c>
      <c r="B124" s="59">
        <f>'2. PODROBNI DEL_ DETALJNI DIO'!$Y$46+'2. PODROBNI DEL_ DETALJNI DIO'!$U$94</f>
        <v>0</v>
      </c>
      <c r="C124" s="60" t="e">
        <f>B124/$B$128</f>
        <v>#DIV/0!</v>
      </c>
      <c r="D124" s="385"/>
      <c r="E124" s="386"/>
      <c r="F124" s="386"/>
      <c r="G124" s="386"/>
      <c r="H124" s="386"/>
      <c r="I124" s="386"/>
      <c r="J124" s="387"/>
    </row>
    <row r="125" spans="1:10" ht="30" customHeight="1">
      <c r="A125" s="58" t="s">
        <v>155</v>
      </c>
      <c r="B125" s="59">
        <f>'2. PODROBNI DEL_ DETALJNI DIO'!$AL$123</f>
        <v>0</v>
      </c>
      <c r="C125" s="60" t="e">
        <f>B125/$B$128</f>
        <v>#DIV/0!</v>
      </c>
      <c r="D125" s="383"/>
      <c r="E125" s="383"/>
      <c r="F125" s="383"/>
      <c r="G125" s="383"/>
      <c r="H125" s="383"/>
      <c r="I125" s="383"/>
      <c r="J125" s="383"/>
    </row>
    <row r="126" spans="1:10" ht="30" customHeight="1">
      <c r="A126" s="58" t="s">
        <v>156</v>
      </c>
      <c r="B126" s="59">
        <f>'2. PODROBNI DEL_ DETALJNI DIO'!$AL$174</f>
        <v>0</v>
      </c>
      <c r="C126" s="60" t="e">
        <f>B126/$B$128</f>
        <v>#DIV/0!</v>
      </c>
      <c r="D126" s="383"/>
      <c r="E126" s="383"/>
      <c r="F126" s="383"/>
      <c r="G126" s="383"/>
      <c r="H126" s="383"/>
      <c r="I126" s="383"/>
      <c r="J126" s="383"/>
    </row>
    <row r="127" spans="1:10" ht="30" customHeight="1">
      <c r="A127" s="58" t="s">
        <v>157</v>
      </c>
      <c r="B127" s="59">
        <f>'2. PODROBNI DEL_ DETALJNI DIO'!$O$229</f>
        <v>0</v>
      </c>
      <c r="C127" s="60" t="e">
        <f>B127/$B$128</f>
        <v>#DIV/0!</v>
      </c>
      <c r="D127" s="383"/>
      <c r="E127" s="383"/>
      <c r="F127" s="383"/>
      <c r="G127" s="383"/>
      <c r="H127" s="383"/>
      <c r="I127" s="383"/>
      <c r="J127" s="383"/>
    </row>
    <row r="128" spans="1:10" ht="15">
      <c r="A128" s="61" t="s">
        <v>123</v>
      </c>
      <c r="B128" s="62">
        <f>SUM(B124:B127)</f>
        <v>0</v>
      </c>
      <c r="C128" s="60" t="e">
        <f>B128/$B$128</f>
        <v>#DIV/0!</v>
      </c>
      <c r="D128" s="383"/>
      <c r="E128" s="383"/>
      <c r="F128" s="383"/>
      <c r="G128" s="383"/>
      <c r="H128" s="383"/>
      <c r="I128" s="383"/>
      <c r="J128" s="383"/>
    </row>
    <row r="129" spans="1:10" ht="18" customHeight="1">
      <c r="A129" s="388" t="s">
        <v>158</v>
      </c>
      <c r="B129" s="389"/>
      <c r="C129" s="389"/>
      <c r="D129" s="389"/>
      <c r="E129" s="389"/>
      <c r="F129" s="389"/>
      <c r="G129" s="389"/>
      <c r="H129" s="389"/>
      <c r="I129" s="389"/>
      <c r="J129" s="389"/>
    </row>
    <row r="130" spans="1:25" ht="30">
      <c r="A130" s="229" t="s">
        <v>162</v>
      </c>
      <c r="B130" s="106"/>
      <c r="D130" s="2"/>
      <c r="E130" s="2"/>
      <c r="F130" s="2"/>
      <c r="G130" s="3"/>
      <c r="H130" s="3"/>
      <c r="I130" s="8"/>
      <c r="J130" s="8"/>
      <c r="K130" s="1"/>
      <c r="L130" s="1"/>
      <c r="M130" s="1"/>
      <c r="N130" s="1"/>
      <c r="O130" s="1"/>
      <c r="P130" s="1"/>
      <c r="Q130" s="1"/>
      <c r="V130" s="401"/>
      <c r="W130" s="401"/>
      <c r="X130" s="401"/>
      <c r="Y130" s="401"/>
    </row>
    <row r="131" spans="1:25" ht="30">
      <c r="A131" s="230" t="s">
        <v>163</v>
      </c>
      <c r="B131" s="106"/>
      <c r="D131" s="2"/>
      <c r="E131" s="2"/>
      <c r="F131" s="2"/>
      <c r="G131" s="3"/>
      <c r="H131" s="3"/>
      <c r="I131" s="8"/>
      <c r="J131" s="8"/>
      <c r="K131" s="1"/>
      <c r="L131" s="1"/>
      <c r="M131" s="1"/>
      <c r="N131" s="1"/>
      <c r="O131" s="1"/>
      <c r="P131" s="1"/>
      <c r="Q131" s="1"/>
      <c r="V131" s="10"/>
      <c r="W131" s="10"/>
      <c r="X131" s="10"/>
      <c r="Y131" s="10"/>
    </row>
    <row r="132" spans="1:25" ht="15.75">
      <c r="A132" s="11"/>
      <c r="B132" s="9"/>
      <c r="D132" s="2"/>
      <c r="E132" s="2"/>
      <c r="F132" s="2"/>
      <c r="G132" s="3"/>
      <c r="H132" s="3"/>
      <c r="I132" s="8"/>
      <c r="J132" s="8"/>
      <c r="K132" s="1"/>
      <c r="L132" s="1"/>
      <c r="M132" s="1"/>
      <c r="N132" s="1"/>
      <c r="O132" s="1"/>
      <c r="P132" s="1"/>
      <c r="Q132" s="1"/>
      <c r="V132" s="10"/>
      <c r="W132" s="10"/>
      <c r="X132" s="10"/>
      <c r="Y132" s="10"/>
    </row>
    <row r="133" spans="1:10" ht="15">
      <c r="A133" s="394" t="str">
        <f>'1. VSEBINA_SADRŽAJ'!A37</f>
        <v>Partner 10 -</v>
      </c>
      <c r="B133" s="394"/>
      <c r="C133" s="394"/>
      <c r="D133" s="394"/>
      <c r="E133" s="394"/>
      <c r="F133" s="395"/>
      <c r="G133" s="395"/>
      <c r="H133" s="395"/>
      <c r="I133" s="395"/>
      <c r="J133" s="395"/>
    </row>
    <row r="134" spans="1:8" ht="15">
      <c r="A134" s="54" t="s">
        <v>145</v>
      </c>
      <c r="B134" s="54">
        <f>'1. VSEBINA_SADRŽAJ'!E37</f>
        <v>0</v>
      </c>
      <c r="G134" s="47"/>
      <c r="H134" s="53"/>
    </row>
    <row r="135" spans="7:10" ht="15.75" thickBot="1">
      <c r="G135" s="55"/>
      <c r="H135" s="55"/>
      <c r="J135" s="55"/>
    </row>
    <row r="136" spans="1:10" ht="59.25">
      <c r="A136" s="56" t="s">
        <v>150</v>
      </c>
      <c r="B136" s="57" t="s">
        <v>151</v>
      </c>
      <c r="C136" s="111" t="s">
        <v>62</v>
      </c>
      <c r="D136" s="384" t="s">
        <v>152</v>
      </c>
      <c r="E136" s="384"/>
      <c r="F136" s="384"/>
      <c r="G136" s="384"/>
      <c r="H136" s="384"/>
      <c r="I136" s="384"/>
      <c r="J136" s="384"/>
    </row>
    <row r="137" spans="1:10" ht="30" customHeight="1">
      <c r="A137" s="58" t="s">
        <v>154</v>
      </c>
      <c r="B137" s="59">
        <f>'2. PODROBNI DEL_ DETALJNI DIO'!$Y$49+'2. PODROBNI DEL_ DETALJNI DIO'!$U$95</f>
        <v>0</v>
      </c>
      <c r="C137" s="60" t="e">
        <f>B137/$B$141</f>
        <v>#DIV/0!</v>
      </c>
      <c r="D137" s="385"/>
      <c r="E137" s="386"/>
      <c r="F137" s="386"/>
      <c r="G137" s="386"/>
      <c r="H137" s="386"/>
      <c r="I137" s="386"/>
      <c r="J137" s="387"/>
    </row>
    <row r="138" spans="1:10" ht="30" customHeight="1">
      <c r="A138" s="58" t="s">
        <v>155</v>
      </c>
      <c r="B138" s="59">
        <f>'2. PODROBNI DEL_ DETALJNI DIO'!$AL$124</f>
        <v>0</v>
      </c>
      <c r="C138" s="60" t="e">
        <f>B138/$B$141</f>
        <v>#DIV/0!</v>
      </c>
      <c r="D138" s="383"/>
      <c r="E138" s="383"/>
      <c r="F138" s="383"/>
      <c r="G138" s="383"/>
      <c r="H138" s="383"/>
      <c r="I138" s="383"/>
      <c r="J138" s="383"/>
    </row>
    <row r="139" spans="1:10" ht="30" customHeight="1">
      <c r="A139" s="58" t="s">
        <v>156</v>
      </c>
      <c r="B139" s="59">
        <f>'2. PODROBNI DEL_ DETALJNI DIO'!$AL$175</f>
        <v>0</v>
      </c>
      <c r="C139" s="60" t="e">
        <f>B139/$B$141</f>
        <v>#DIV/0!</v>
      </c>
      <c r="D139" s="383"/>
      <c r="E139" s="383"/>
      <c r="F139" s="383"/>
      <c r="G139" s="383"/>
      <c r="H139" s="383"/>
      <c r="I139" s="383"/>
      <c r="J139" s="383"/>
    </row>
    <row r="140" spans="1:10" ht="30" customHeight="1">
      <c r="A140" s="58" t="s">
        <v>157</v>
      </c>
      <c r="B140" s="59">
        <f>'2. PODROBNI DEL_ DETALJNI DIO'!$O$230</f>
        <v>0</v>
      </c>
      <c r="C140" s="60" t="e">
        <f>B140/$B$141</f>
        <v>#DIV/0!</v>
      </c>
      <c r="D140" s="383"/>
      <c r="E140" s="383"/>
      <c r="F140" s="383"/>
      <c r="G140" s="383"/>
      <c r="H140" s="383"/>
      <c r="I140" s="383"/>
      <c r="J140" s="383"/>
    </row>
    <row r="141" spans="1:10" ht="15">
      <c r="A141" s="61" t="s">
        <v>123</v>
      </c>
      <c r="B141" s="62">
        <f>SUM(B137:B140)</f>
        <v>0</v>
      </c>
      <c r="C141" s="60" t="e">
        <f>B141/$B$141</f>
        <v>#DIV/0!</v>
      </c>
      <c r="D141" s="383"/>
      <c r="E141" s="383"/>
      <c r="F141" s="383"/>
      <c r="G141" s="383"/>
      <c r="H141" s="383"/>
      <c r="I141" s="383"/>
      <c r="J141" s="383"/>
    </row>
    <row r="142" spans="1:10" ht="18.75" customHeight="1">
      <c r="A142" s="388" t="s">
        <v>159</v>
      </c>
      <c r="B142" s="389"/>
      <c r="C142" s="389"/>
      <c r="D142" s="389"/>
      <c r="E142" s="389"/>
      <c r="F142" s="389"/>
      <c r="G142" s="389"/>
      <c r="H142" s="389"/>
      <c r="I142" s="389"/>
      <c r="J142" s="389"/>
    </row>
    <row r="143" spans="1:25" ht="30">
      <c r="A143" s="229" t="s">
        <v>162</v>
      </c>
      <c r="B143" s="106"/>
      <c r="D143" s="2"/>
      <c r="E143" s="2"/>
      <c r="F143" s="2"/>
      <c r="G143" s="3"/>
      <c r="H143" s="3"/>
      <c r="I143" s="8"/>
      <c r="J143" s="8"/>
      <c r="K143" s="1"/>
      <c r="L143" s="1"/>
      <c r="M143" s="1"/>
      <c r="N143" s="1"/>
      <c r="O143" s="1"/>
      <c r="P143" s="1"/>
      <c r="Q143" s="1"/>
      <c r="V143" s="401"/>
      <c r="W143" s="401"/>
      <c r="X143" s="401"/>
      <c r="Y143" s="401"/>
    </row>
    <row r="144" spans="1:25" ht="30">
      <c r="A144" s="230" t="s">
        <v>163</v>
      </c>
      <c r="B144" s="106"/>
      <c r="D144" s="2"/>
      <c r="E144" s="2"/>
      <c r="F144" s="2"/>
      <c r="G144" s="3"/>
      <c r="H144" s="3"/>
      <c r="I144" s="8"/>
      <c r="J144" s="8"/>
      <c r="K144" s="1"/>
      <c r="L144" s="1"/>
      <c r="M144" s="1"/>
      <c r="N144" s="1"/>
      <c r="O144" s="1"/>
      <c r="P144" s="1"/>
      <c r="Q144" s="1"/>
      <c r="V144" s="10"/>
      <c r="W144" s="10"/>
      <c r="X144" s="10"/>
      <c r="Y144" s="10"/>
    </row>
    <row r="145" spans="1:25" ht="15.75">
      <c r="A145" s="11"/>
      <c r="B145" s="9"/>
      <c r="D145" s="2"/>
      <c r="E145" s="2"/>
      <c r="F145" s="2"/>
      <c r="G145" s="3"/>
      <c r="H145" s="3"/>
      <c r="I145" s="8"/>
      <c r="J145" s="8"/>
      <c r="K145" s="1"/>
      <c r="L145" s="1"/>
      <c r="M145" s="1"/>
      <c r="N145" s="1"/>
      <c r="O145" s="1"/>
      <c r="P145" s="1"/>
      <c r="Q145" s="1"/>
      <c r="V145" s="10"/>
      <c r="W145" s="10"/>
      <c r="X145" s="10"/>
      <c r="Y145" s="10"/>
    </row>
    <row r="146" spans="1:10" ht="15">
      <c r="A146" s="394" t="str">
        <f>'1. VSEBINA_SADRŽAJ'!A38</f>
        <v>Partner 11 -</v>
      </c>
      <c r="B146" s="394"/>
      <c r="C146" s="394"/>
      <c r="D146" s="394"/>
      <c r="E146" s="394"/>
      <c r="F146" s="395"/>
      <c r="G146" s="395"/>
      <c r="H146" s="395"/>
      <c r="I146" s="395"/>
      <c r="J146" s="395"/>
    </row>
    <row r="147" spans="1:8" ht="15">
      <c r="A147" s="54" t="s">
        <v>145</v>
      </c>
      <c r="B147" s="54">
        <f>'1. VSEBINA_SADRŽAJ'!E38</f>
        <v>0</v>
      </c>
      <c r="G147" s="47"/>
      <c r="H147" s="53"/>
    </row>
    <row r="148" spans="7:10" ht="15.75" thickBot="1">
      <c r="G148" s="55"/>
      <c r="H148" s="55"/>
      <c r="J148" s="55"/>
    </row>
    <row r="149" spans="1:10" ht="59.25">
      <c r="A149" s="56" t="s">
        <v>150</v>
      </c>
      <c r="B149" s="57" t="s">
        <v>151</v>
      </c>
      <c r="C149" s="111" t="s">
        <v>62</v>
      </c>
      <c r="D149" s="384" t="s">
        <v>152</v>
      </c>
      <c r="E149" s="384"/>
      <c r="F149" s="384"/>
      <c r="G149" s="384"/>
      <c r="H149" s="384"/>
      <c r="I149" s="384"/>
      <c r="J149" s="384"/>
    </row>
    <row r="150" spans="1:10" ht="30" customHeight="1">
      <c r="A150" s="58" t="s">
        <v>154</v>
      </c>
      <c r="B150" s="59">
        <f>'2. PODROBNI DEL_ DETALJNI DIO'!$Y$52+'2. PODROBNI DEL_ DETALJNI DIO'!$U$96</f>
        <v>0</v>
      </c>
      <c r="C150" s="60" t="e">
        <f>B150/$B$154</f>
        <v>#DIV/0!</v>
      </c>
      <c r="D150" s="385"/>
      <c r="E150" s="386"/>
      <c r="F150" s="386"/>
      <c r="G150" s="386"/>
      <c r="H150" s="386"/>
      <c r="I150" s="386"/>
      <c r="J150" s="387"/>
    </row>
    <row r="151" spans="1:10" ht="30" customHeight="1">
      <c r="A151" s="58" t="s">
        <v>155</v>
      </c>
      <c r="B151" s="59">
        <f>'2. PODROBNI DEL_ DETALJNI DIO'!$AL$125</f>
        <v>0</v>
      </c>
      <c r="C151" s="60" t="e">
        <f>B151/$B$154</f>
        <v>#DIV/0!</v>
      </c>
      <c r="D151" s="383"/>
      <c r="E151" s="383"/>
      <c r="F151" s="383"/>
      <c r="G151" s="383"/>
      <c r="H151" s="383"/>
      <c r="I151" s="383"/>
      <c r="J151" s="383"/>
    </row>
    <row r="152" spans="1:10" ht="30" customHeight="1">
      <c r="A152" s="58" t="s">
        <v>156</v>
      </c>
      <c r="B152" s="59">
        <f>'2. PODROBNI DEL_ DETALJNI DIO'!$AL$176</f>
        <v>0</v>
      </c>
      <c r="C152" s="60" t="e">
        <f>B152/$B$154</f>
        <v>#DIV/0!</v>
      </c>
      <c r="D152" s="383"/>
      <c r="E152" s="383"/>
      <c r="F152" s="383"/>
      <c r="G152" s="383"/>
      <c r="H152" s="383"/>
      <c r="I152" s="383"/>
      <c r="J152" s="383"/>
    </row>
    <row r="153" spans="1:10" ht="30" customHeight="1">
      <c r="A153" s="58" t="s">
        <v>157</v>
      </c>
      <c r="B153" s="59">
        <f>'2. PODROBNI DEL_ DETALJNI DIO'!$O$231</f>
        <v>0</v>
      </c>
      <c r="C153" s="60" t="e">
        <f>B153/$B$154</f>
        <v>#DIV/0!</v>
      </c>
      <c r="D153" s="383"/>
      <c r="E153" s="383"/>
      <c r="F153" s="383"/>
      <c r="G153" s="383"/>
      <c r="H153" s="383"/>
      <c r="I153" s="383"/>
      <c r="J153" s="383"/>
    </row>
    <row r="154" spans="1:10" ht="15">
      <c r="A154" s="61" t="s">
        <v>123</v>
      </c>
      <c r="B154" s="62">
        <f>SUM(B150:B153)</f>
        <v>0</v>
      </c>
      <c r="C154" s="60" t="e">
        <f>B154/$B$154</f>
        <v>#DIV/0!</v>
      </c>
      <c r="D154" s="383"/>
      <c r="E154" s="383"/>
      <c r="F154" s="383"/>
      <c r="G154" s="383"/>
      <c r="H154" s="383"/>
      <c r="I154" s="383"/>
      <c r="J154" s="383"/>
    </row>
    <row r="155" spans="1:10" ht="15.75" customHeight="1">
      <c r="A155" s="388" t="s">
        <v>158</v>
      </c>
      <c r="B155" s="389"/>
      <c r="C155" s="389"/>
      <c r="D155" s="389"/>
      <c r="E155" s="389"/>
      <c r="F155" s="389"/>
      <c r="G155" s="389"/>
      <c r="H155" s="389"/>
      <c r="I155" s="389"/>
      <c r="J155" s="389"/>
    </row>
    <row r="156" spans="1:25" ht="30">
      <c r="A156" s="229" t="s">
        <v>162</v>
      </c>
      <c r="B156" s="106"/>
      <c r="D156" s="2"/>
      <c r="E156" s="2"/>
      <c r="F156" s="2"/>
      <c r="G156" s="3"/>
      <c r="H156" s="3"/>
      <c r="I156" s="8"/>
      <c r="J156" s="8"/>
      <c r="K156" s="1"/>
      <c r="L156" s="1"/>
      <c r="M156" s="1"/>
      <c r="N156" s="1"/>
      <c r="O156" s="1"/>
      <c r="P156" s="1"/>
      <c r="Q156" s="1"/>
      <c r="V156" s="401"/>
      <c r="W156" s="401"/>
      <c r="X156" s="401"/>
      <c r="Y156" s="401"/>
    </row>
    <row r="157" spans="1:25" ht="30">
      <c r="A157" s="230" t="s">
        <v>163</v>
      </c>
      <c r="B157" s="106"/>
      <c r="D157" s="2"/>
      <c r="E157" s="2"/>
      <c r="F157" s="2"/>
      <c r="G157" s="3"/>
      <c r="H157" s="3"/>
      <c r="I157" s="8"/>
      <c r="J157" s="8"/>
      <c r="K157" s="1"/>
      <c r="L157" s="1"/>
      <c r="M157" s="1"/>
      <c r="N157" s="1"/>
      <c r="O157" s="1"/>
      <c r="P157" s="1"/>
      <c r="Q157" s="1"/>
      <c r="V157" s="10"/>
      <c r="W157" s="10"/>
      <c r="X157" s="10"/>
      <c r="Y157" s="10"/>
    </row>
    <row r="158" spans="1:25" ht="15.75">
      <c r="A158" s="11"/>
      <c r="B158" s="9"/>
      <c r="D158" s="2"/>
      <c r="E158" s="2"/>
      <c r="F158" s="2"/>
      <c r="G158" s="3"/>
      <c r="H158" s="3"/>
      <c r="I158" s="8"/>
      <c r="J158" s="8"/>
      <c r="K158" s="1"/>
      <c r="L158" s="1"/>
      <c r="M158" s="1"/>
      <c r="N158" s="1"/>
      <c r="O158" s="1"/>
      <c r="P158" s="1"/>
      <c r="Q158" s="1"/>
      <c r="V158" s="10"/>
      <c r="W158" s="10"/>
      <c r="X158" s="10"/>
      <c r="Y158" s="10"/>
    </row>
    <row r="159" spans="1:25" ht="15">
      <c r="A159" s="394" t="str">
        <f>'1. VSEBINA_SADRŽAJ'!A39</f>
        <v>Partner 12 -</v>
      </c>
      <c r="B159" s="394"/>
      <c r="C159" s="394"/>
      <c r="D159" s="394"/>
      <c r="E159" s="394"/>
      <c r="F159" s="395"/>
      <c r="G159" s="395"/>
      <c r="H159" s="395"/>
      <c r="I159" s="395"/>
      <c r="J159" s="395"/>
      <c r="K159" s="1"/>
      <c r="L159" s="1"/>
      <c r="M159" s="1"/>
      <c r="N159" s="1"/>
      <c r="O159" s="1"/>
      <c r="P159" s="1"/>
      <c r="Q159" s="1"/>
      <c r="V159" s="10"/>
      <c r="W159" s="10"/>
      <c r="X159" s="10"/>
      <c r="Y159" s="10"/>
    </row>
    <row r="160" spans="1:25" ht="15">
      <c r="A160" s="54" t="s">
        <v>145</v>
      </c>
      <c r="B160" s="54">
        <f>'1. VSEBINA_SADRŽAJ'!E39</f>
        <v>0</v>
      </c>
      <c r="G160" s="47"/>
      <c r="H160" s="53"/>
      <c r="K160" s="1"/>
      <c r="L160" s="1"/>
      <c r="M160" s="1"/>
      <c r="N160" s="1"/>
      <c r="O160" s="1"/>
      <c r="P160" s="1"/>
      <c r="Q160" s="1"/>
      <c r="V160" s="10"/>
      <c r="W160" s="10"/>
      <c r="X160" s="10"/>
      <c r="Y160" s="10"/>
    </row>
    <row r="161" spans="7:25" ht="15.75" thickBot="1">
      <c r="G161" s="55"/>
      <c r="H161" s="55"/>
      <c r="J161" s="55"/>
      <c r="K161" s="1"/>
      <c r="L161" s="1"/>
      <c r="M161" s="1"/>
      <c r="N161" s="1"/>
      <c r="O161" s="1"/>
      <c r="P161" s="1"/>
      <c r="Q161" s="1"/>
      <c r="V161" s="10"/>
      <c r="W161" s="10"/>
      <c r="X161" s="10"/>
      <c r="Y161" s="10"/>
    </row>
    <row r="162" spans="1:25" ht="59.25">
      <c r="A162" s="56" t="s">
        <v>150</v>
      </c>
      <c r="B162" s="57" t="s">
        <v>151</v>
      </c>
      <c r="C162" s="111" t="s">
        <v>62</v>
      </c>
      <c r="D162" s="384" t="s">
        <v>152</v>
      </c>
      <c r="E162" s="384"/>
      <c r="F162" s="384"/>
      <c r="G162" s="384"/>
      <c r="H162" s="384"/>
      <c r="I162" s="384"/>
      <c r="J162" s="384"/>
      <c r="K162" s="1"/>
      <c r="L162" s="1"/>
      <c r="M162" s="1"/>
      <c r="N162" s="1"/>
      <c r="O162" s="1"/>
      <c r="P162" s="1"/>
      <c r="Q162" s="1"/>
      <c r="V162" s="10"/>
      <c r="W162" s="10"/>
      <c r="X162" s="10"/>
      <c r="Y162" s="10"/>
    </row>
    <row r="163" spans="1:25" ht="30" customHeight="1">
      <c r="A163" s="58" t="s">
        <v>154</v>
      </c>
      <c r="B163" s="59">
        <f>'2. PODROBNI DEL_ DETALJNI DIO'!$Y$55+'2. PODROBNI DEL_ DETALJNI DIO'!$U$97</f>
        <v>0</v>
      </c>
      <c r="C163" s="60" t="e">
        <f>B163/$B$154</f>
        <v>#DIV/0!</v>
      </c>
      <c r="D163" s="385"/>
      <c r="E163" s="386"/>
      <c r="F163" s="386"/>
      <c r="G163" s="386"/>
      <c r="H163" s="386"/>
      <c r="I163" s="386"/>
      <c r="J163" s="387"/>
      <c r="K163" s="1"/>
      <c r="L163" s="1"/>
      <c r="M163" s="1"/>
      <c r="N163" s="1"/>
      <c r="O163" s="1"/>
      <c r="P163" s="1"/>
      <c r="Q163" s="1"/>
      <c r="V163" s="10"/>
      <c r="W163" s="10"/>
      <c r="X163" s="10"/>
      <c r="Y163" s="10"/>
    </row>
    <row r="164" spans="1:25" ht="30" customHeight="1">
      <c r="A164" s="58" t="s">
        <v>155</v>
      </c>
      <c r="B164" s="59">
        <f>'2. PODROBNI DEL_ DETALJNI DIO'!$AL$126</f>
        <v>0</v>
      </c>
      <c r="C164" s="60" t="e">
        <f>B164/$B$154</f>
        <v>#DIV/0!</v>
      </c>
      <c r="D164" s="383"/>
      <c r="E164" s="383"/>
      <c r="F164" s="383"/>
      <c r="G164" s="383"/>
      <c r="H164" s="383"/>
      <c r="I164" s="383"/>
      <c r="J164" s="383"/>
      <c r="K164" s="1"/>
      <c r="L164" s="1"/>
      <c r="M164" s="1"/>
      <c r="N164" s="1"/>
      <c r="O164" s="1"/>
      <c r="P164" s="1"/>
      <c r="Q164" s="1"/>
      <c r="V164" s="10"/>
      <c r="W164" s="10"/>
      <c r="X164" s="10"/>
      <c r="Y164" s="10"/>
    </row>
    <row r="165" spans="1:25" ht="30" customHeight="1">
      <c r="A165" s="58" t="s">
        <v>156</v>
      </c>
      <c r="B165" s="59">
        <f>'2. PODROBNI DEL_ DETALJNI DIO'!$AL$177</f>
        <v>0</v>
      </c>
      <c r="C165" s="60" t="e">
        <f>B165/$B$154</f>
        <v>#DIV/0!</v>
      </c>
      <c r="D165" s="383"/>
      <c r="E165" s="383"/>
      <c r="F165" s="383"/>
      <c r="G165" s="383"/>
      <c r="H165" s="383"/>
      <c r="I165" s="383"/>
      <c r="J165" s="383"/>
      <c r="K165" s="1"/>
      <c r="L165" s="1"/>
      <c r="M165" s="1"/>
      <c r="N165" s="1"/>
      <c r="O165" s="1"/>
      <c r="P165" s="1"/>
      <c r="Q165" s="1"/>
      <c r="V165" s="10"/>
      <c r="W165" s="10"/>
      <c r="X165" s="10"/>
      <c r="Y165" s="10"/>
    </row>
    <row r="166" spans="1:25" ht="30" customHeight="1">
      <c r="A166" s="58" t="s">
        <v>157</v>
      </c>
      <c r="B166" s="59">
        <f>'2. PODROBNI DEL_ DETALJNI DIO'!$O$232</f>
        <v>0</v>
      </c>
      <c r="C166" s="60" t="e">
        <f>B166/$B$154</f>
        <v>#DIV/0!</v>
      </c>
      <c r="D166" s="383"/>
      <c r="E166" s="383"/>
      <c r="F166" s="383"/>
      <c r="G166" s="383"/>
      <c r="H166" s="383"/>
      <c r="I166" s="383"/>
      <c r="J166" s="383"/>
      <c r="K166" s="1"/>
      <c r="L166" s="1"/>
      <c r="M166" s="1"/>
      <c r="N166" s="1"/>
      <c r="O166" s="1"/>
      <c r="P166" s="1"/>
      <c r="Q166" s="1"/>
      <c r="V166" s="10"/>
      <c r="W166" s="10"/>
      <c r="X166" s="10"/>
      <c r="Y166" s="10"/>
    </row>
    <row r="167" spans="1:25" ht="15">
      <c r="A167" s="61" t="s">
        <v>123</v>
      </c>
      <c r="B167" s="62">
        <f>SUM(B163:B166)</f>
        <v>0</v>
      </c>
      <c r="C167" s="60" t="e">
        <f>B167/$B$154</f>
        <v>#DIV/0!</v>
      </c>
      <c r="D167" s="383"/>
      <c r="E167" s="383"/>
      <c r="F167" s="383"/>
      <c r="G167" s="383"/>
      <c r="H167" s="383"/>
      <c r="I167" s="383"/>
      <c r="J167" s="383"/>
      <c r="K167" s="1"/>
      <c r="L167" s="1"/>
      <c r="M167" s="1"/>
      <c r="N167" s="1"/>
      <c r="O167" s="1"/>
      <c r="P167" s="1"/>
      <c r="Q167" s="1"/>
      <c r="V167" s="10"/>
      <c r="W167" s="10"/>
      <c r="X167" s="10"/>
      <c r="Y167" s="10"/>
    </row>
    <row r="168" spans="1:25" ht="15">
      <c r="A168" s="388" t="s">
        <v>158</v>
      </c>
      <c r="B168" s="389"/>
      <c r="C168" s="389"/>
      <c r="D168" s="389"/>
      <c r="E168" s="389"/>
      <c r="F168" s="389"/>
      <c r="G168" s="389"/>
      <c r="H168" s="389"/>
      <c r="I168" s="389"/>
      <c r="J168" s="389"/>
      <c r="K168" s="1"/>
      <c r="L168" s="1"/>
      <c r="M168" s="1"/>
      <c r="N168" s="1"/>
      <c r="O168" s="1"/>
      <c r="P168" s="1"/>
      <c r="Q168" s="1"/>
      <c r="V168" s="10"/>
      <c r="W168" s="10"/>
      <c r="X168" s="10"/>
      <c r="Y168" s="10"/>
    </row>
    <row r="169" spans="1:25" ht="30">
      <c r="A169" s="229" t="s">
        <v>162</v>
      </c>
      <c r="B169" s="106"/>
      <c r="D169" s="2"/>
      <c r="E169" s="2"/>
      <c r="F169" s="2"/>
      <c r="G169" s="3"/>
      <c r="H169" s="3"/>
      <c r="I169" s="8"/>
      <c r="J169" s="8"/>
      <c r="K169" s="1"/>
      <c r="L169" s="1"/>
      <c r="M169" s="1"/>
      <c r="N169" s="1"/>
      <c r="O169" s="1"/>
      <c r="P169" s="1"/>
      <c r="Q169" s="1"/>
      <c r="V169" s="10"/>
      <c r="W169" s="10"/>
      <c r="X169" s="10"/>
      <c r="Y169" s="10"/>
    </row>
    <row r="170" spans="1:25" ht="30">
      <c r="A170" s="230" t="s">
        <v>163</v>
      </c>
      <c r="B170" s="106"/>
      <c r="D170" s="2"/>
      <c r="E170" s="2"/>
      <c r="F170" s="2"/>
      <c r="G170" s="3"/>
      <c r="H170" s="3"/>
      <c r="I170" s="8"/>
      <c r="J170" s="8"/>
      <c r="K170" s="1"/>
      <c r="L170" s="1"/>
      <c r="M170" s="1"/>
      <c r="N170" s="1"/>
      <c r="O170" s="1"/>
      <c r="P170" s="1"/>
      <c r="Q170" s="1"/>
      <c r="V170" s="10"/>
      <c r="W170" s="10"/>
      <c r="X170" s="10"/>
      <c r="Y170" s="10"/>
    </row>
    <row r="171" spans="1:25" ht="15.75">
      <c r="A171" s="11"/>
      <c r="B171" s="9"/>
      <c r="D171" s="2"/>
      <c r="E171" s="2"/>
      <c r="F171" s="2"/>
      <c r="G171" s="3"/>
      <c r="H171" s="3"/>
      <c r="I171" s="8"/>
      <c r="J171" s="8"/>
      <c r="K171" s="1"/>
      <c r="L171" s="1"/>
      <c r="M171" s="1"/>
      <c r="N171" s="1"/>
      <c r="O171" s="1"/>
      <c r="P171" s="1"/>
      <c r="Q171" s="1"/>
      <c r="V171" s="10"/>
      <c r="W171" s="10"/>
      <c r="X171" s="10"/>
      <c r="Y171" s="10"/>
    </row>
    <row r="172" spans="1:25" ht="15">
      <c r="A172" s="394" t="str">
        <f>'1. VSEBINA_SADRŽAJ'!A40</f>
        <v>Partner 13 -</v>
      </c>
      <c r="B172" s="394"/>
      <c r="C172" s="394"/>
      <c r="D172" s="394"/>
      <c r="E172" s="394"/>
      <c r="F172" s="395"/>
      <c r="G172" s="395"/>
      <c r="H172" s="395"/>
      <c r="I172" s="395"/>
      <c r="J172" s="395"/>
      <c r="K172" s="1"/>
      <c r="L172" s="1"/>
      <c r="M172" s="1"/>
      <c r="N172" s="1"/>
      <c r="O172" s="1"/>
      <c r="P172" s="1"/>
      <c r="Q172" s="1"/>
      <c r="V172" s="10"/>
      <c r="W172" s="10"/>
      <c r="X172" s="10"/>
      <c r="Y172" s="10"/>
    </row>
    <row r="173" spans="1:25" ht="15">
      <c r="A173" s="54" t="s">
        <v>145</v>
      </c>
      <c r="B173" s="54">
        <f>'1. VSEBINA_SADRŽAJ'!E40</f>
        <v>0</v>
      </c>
      <c r="G173" s="47"/>
      <c r="H173" s="53"/>
      <c r="K173" s="1"/>
      <c r="L173" s="1"/>
      <c r="M173" s="1"/>
      <c r="N173" s="1"/>
      <c r="O173" s="1"/>
      <c r="P173" s="1"/>
      <c r="Q173" s="1"/>
      <c r="V173" s="10"/>
      <c r="W173" s="10"/>
      <c r="X173" s="10"/>
      <c r="Y173" s="10"/>
    </row>
    <row r="174" spans="7:25" ht="15.75" thickBot="1">
      <c r="G174" s="55"/>
      <c r="H174" s="55"/>
      <c r="J174" s="55"/>
      <c r="K174" s="1"/>
      <c r="L174" s="1"/>
      <c r="M174" s="1"/>
      <c r="N174" s="1"/>
      <c r="O174" s="1"/>
      <c r="P174" s="1"/>
      <c r="Q174" s="1"/>
      <c r="V174" s="10"/>
      <c r="W174" s="10"/>
      <c r="X174" s="10"/>
      <c r="Y174" s="10"/>
    </row>
    <row r="175" spans="1:25" ht="59.25">
      <c r="A175" s="56" t="s">
        <v>150</v>
      </c>
      <c r="B175" s="57" t="s">
        <v>151</v>
      </c>
      <c r="C175" s="111" t="s">
        <v>62</v>
      </c>
      <c r="D175" s="384" t="s">
        <v>152</v>
      </c>
      <c r="E175" s="384"/>
      <c r="F175" s="384"/>
      <c r="G175" s="384"/>
      <c r="H175" s="384"/>
      <c r="I175" s="384"/>
      <c r="J175" s="384"/>
      <c r="K175" s="1"/>
      <c r="L175" s="1"/>
      <c r="M175" s="1"/>
      <c r="N175" s="1"/>
      <c r="O175" s="1"/>
      <c r="P175" s="1"/>
      <c r="Q175" s="1"/>
      <c r="V175" s="10"/>
      <c r="W175" s="10"/>
      <c r="X175" s="10"/>
      <c r="Y175" s="10"/>
    </row>
    <row r="176" spans="1:25" ht="30" customHeight="1">
      <c r="A176" s="58" t="s">
        <v>154</v>
      </c>
      <c r="B176" s="59">
        <f>'2. PODROBNI DEL_ DETALJNI DIO'!$Y$58+'2. PODROBNI DEL_ DETALJNI DIO'!$U$98</f>
        <v>0</v>
      </c>
      <c r="C176" s="60" t="e">
        <f>B176/$B$154</f>
        <v>#DIV/0!</v>
      </c>
      <c r="D176" s="385"/>
      <c r="E176" s="386"/>
      <c r="F176" s="386"/>
      <c r="G176" s="386"/>
      <c r="H176" s="386"/>
      <c r="I176" s="386"/>
      <c r="J176" s="387"/>
      <c r="K176" s="1"/>
      <c r="L176" s="1"/>
      <c r="M176" s="1"/>
      <c r="N176" s="1"/>
      <c r="O176" s="1"/>
      <c r="P176" s="1"/>
      <c r="Q176" s="1"/>
      <c r="V176" s="10"/>
      <c r="W176" s="10"/>
      <c r="X176" s="10"/>
      <c r="Y176" s="10"/>
    </row>
    <row r="177" spans="1:25" ht="30" customHeight="1">
      <c r="A177" s="58" t="s">
        <v>155</v>
      </c>
      <c r="B177" s="59">
        <f>'2. PODROBNI DEL_ DETALJNI DIO'!$AL$127</f>
        <v>0</v>
      </c>
      <c r="C177" s="60" t="e">
        <f>B177/$B$154</f>
        <v>#DIV/0!</v>
      </c>
      <c r="D177" s="383"/>
      <c r="E177" s="383"/>
      <c r="F177" s="383"/>
      <c r="G177" s="383"/>
      <c r="H177" s="383"/>
      <c r="I177" s="383"/>
      <c r="J177" s="383"/>
      <c r="K177" s="1"/>
      <c r="L177" s="1"/>
      <c r="M177" s="1"/>
      <c r="N177" s="1"/>
      <c r="O177" s="1"/>
      <c r="P177" s="1"/>
      <c r="Q177" s="1"/>
      <c r="V177" s="10"/>
      <c r="W177" s="10"/>
      <c r="X177" s="10"/>
      <c r="Y177" s="10"/>
    </row>
    <row r="178" spans="1:25" ht="30" customHeight="1">
      <c r="A178" s="58" t="s">
        <v>156</v>
      </c>
      <c r="B178" s="59">
        <f>'2. PODROBNI DEL_ DETALJNI DIO'!$AL$178</f>
        <v>0</v>
      </c>
      <c r="C178" s="60" t="e">
        <f>B178/$B$154</f>
        <v>#DIV/0!</v>
      </c>
      <c r="D178" s="383"/>
      <c r="E178" s="383"/>
      <c r="F178" s="383"/>
      <c r="G178" s="383"/>
      <c r="H178" s="383"/>
      <c r="I178" s="383"/>
      <c r="J178" s="383"/>
      <c r="K178" s="1"/>
      <c r="L178" s="1"/>
      <c r="M178" s="1"/>
      <c r="N178" s="1"/>
      <c r="O178" s="1"/>
      <c r="P178" s="1"/>
      <c r="Q178" s="1"/>
      <c r="V178" s="10"/>
      <c r="W178" s="10"/>
      <c r="X178" s="10"/>
      <c r="Y178" s="10"/>
    </row>
    <row r="179" spans="1:25" ht="30" customHeight="1">
      <c r="A179" s="58" t="s">
        <v>157</v>
      </c>
      <c r="B179" s="59">
        <f>'2. PODROBNI DEL_ DETALJNI DIO'!$O$233</f>
        <v>0</v>
      </c>
      <c r="C179" s="60" t="e">
        <f>B179/$B$154</f>
        <v>#DIV/0!</v>
      </c>
      <c r="D179" s="383"/>
      <c r="E179" s="383"/>
      <c r="F179" s="383"/>
      <c r="G179" s="383"/>
      <c r="H179" s="383"/>
      <c r="I179" s="383"/>
      <c r="J179" s="383"/>
      <c r="K179" s="1"/>
      <c r="L179" s="1"/>
      <c r="M179" s="1"/>
      <c r="N179" s="1"/>
      <c r="O179" s="1"/>
      <c r="P179" s="1"/>
      <c r="Q179" s="1"/>
      <c r="V179" s="10"/>
      <c r="W179" s="10"/>
      <c r="X179" s="10"/>
      <c r="Y179" s="10"/>
    </row>
    <row r="180" spans="1:25" ht="15">
      <c r="A180" s="61" t="s">
        <v>123</v>
      </c>
      <c r="B180" s="62">
        <f>SUM(B176:B179)</f>
        <v>0</v>
      </c>
      <c r="C180" s="60" t="e">
        <f>B180/$B$154</f>
        <v>#DIV/0!</v>
      </c>
      <c r="D180" s="383"/>
      <c r="E180" s="383"/>
      <c r="F180" s="383"/>
      <c r="G180" s="383"/>
      <c r="H180" s="383"/>
      <c r="I180" s="383"/>
      <c r="J180" s="383"/>
      <c r="K180" s="1"/>
      <c r="L180" s="1"/>
      <c r="M180" s="1"/>
      <c r="N180" s="1"/>
      <c r="O180" s="1"/>
      <c r="P180" s="1"/>
      <c r="Q180" s="1"/>
      <c r="V180" s="10"/>
      <c r="W180" s="10"/>
      <c r="X180" s="10"/>
      <c r="Y180" s="10"/>
    </row>
    <row r="181" spans="1:25" ht="15">
      <c r="A181" s="388" t="s">
        <v>158</v>
      </c>
      <c r="B181" s="389"/>
      <c r="C181" s="389"/>
      <c r="D181" s="389"/>
      <c r="E181" s="389"/>
      <c r="F181" s="389"/>
      <c r="G181" s="389"/>
      <c r="H181" s="389"/>
      <c r="I181" s="389"/>
      <c r="J181" s="389"/>
      <c r="K181" s="1"/>
      <c r="L181" s="1"/>
      <c r="M181" s="1"/>
      <c r="N181" s="1"/>
      <c r="O181" s="1"/>
      <c r="P181" s="1"/>
      <c r="Q181" s="1"/>
      <c r="V181" s="10"/>
      <c r="W181" s="10"/>
      <c r="X181" s="10"/>
      <c r="Y181" s="10"/>
    </row>
    <row r="182" spans="1:25" ht="30">
      <c r="A182" s="229" t="s">
        <v>162</v>
      </c>
      <c r="B182" s="106"/>
      <c r="D182" s="2"/>
      <c r="E182" s="2"/>
      <c r="F182" s="2"/>
      <c r="G182" s="3"/>
      <c r="H182" s="3"/>
      <c r="I182" s="8"/>
      <c r="J182" s="8"/>
      <c r="K182" s="1"/>
      <c r="L182" s="1"/>
      <c r="M182" s="1"/>
      <c r="N182" s="1"/>
      <c r="O182" s="1"/>
      <c r="P182" s="1"/>
      <c r="Q182" s="1"/>
      <c r="V182" s="10"/>
      <c r="W182" s="10"/>
      <c r="X182" s="10"/>
      <c r="Y182" s="10"/>
    </row>
    <row r="183" spans="1:25" ht="30">
      <c r="A183" s="230" t="s">
        <v>163</v>
      </c>
      <c r="B183" s="106"/>
      <c r="D183" s="2"/>
      <c r="E183" s="2"/>
      <c r="F183" s="2"/>
      <c r="G183" s="3"/>
      <c r="H183" s="3"/>
      <c r="I183" s="8"/>
      <c r="J183" s="8"/>
      <c r="K183" s="1"/>
      <c r="L183" s="1"/>
      <c r="M183" s="1"/>
      <c r="N183" s="1"/>
      <c r="O183" s="1"/>
      <c r="P183" s="1"/>
      <c r="Q183" s="1"/>
      <c r="V183" s="10"/>
      <c r="W183" s="10"/>
      <c r="X183" s="10"/>
      <c r="Y183" s="10"/>
    </row>
    <row r="184" spans="1:25" ht="15.75">
      <c r="A184" s="11"/>
      <c r="B184" s="9"/>
      <c r="D184" s="2"/>
      <c r="E184" s="2"/>
      <c r="F184" s="2"/>
      <c r="G184" s="3"/>
      <c r="H184" s="3"/>
      <c r="I184" s="8"/>
      <c r="J184" s="8"/>
      <c r="K184" s="1"/>
      <c r="L184" s="1"/>
      <c r="M184" s="1"/>
      <c r="N184" s="1"/>
      <c r="O184" s="1"/>
      <c r="P184" s="1"/>
      <c r="Q184" s="1"/>
      <c r="V184" s="10"/>
      <c r="W184" s="10"/>
      <c r="X184" s="10"/>
      <c r="Y184" s="10"/>
    </row>
    <row r="185" spans="1:25" ht="15">
      <c r="A185" s="394" t="str">
        <f>'1. VSEBINA_SADRŽAJ'!A41</f>
        <v>Partner 14 -</v>
      </c>
      <c r="B185" s="394"/>
      <c r="C185" s="394"/>
      <c r="D185" s="394"/>
      <c r="E185" s="394"/>
      <c r="F185" s="396"/>
      <c r="G185" s="396"/>
      <c r="H185" s="396"/>
      <c r="I185" s="396"/>
      <c r="J185" s="396"/>
      <c r="K185" s="1"/>
      <c r="L185" s="1"/>
      <c r="M185" s="1"/>
      <c r="N185" s="1"/>
      <c r="O185" s="1"/>
      <c r="P185" s="1"/>
      <c r="Q185" s="1"/>
      <c r="V185" s="10"/>
      <c r="W185" s="10"/>
      <c r="X185" s="10"/>
      <c r="Y185" s="10"/>
    </row>
    <row r="186" spans="1:25" ht="15">
      <c r="A186" s="54" t="s">
        <v>145</v>
      </c>
      <c r="B186" s="54">
        <f>'1. VSEBINA_SADRŽAJ'!E41</f>
        <v>0</v>
      </c>
      <c r="G186" s="47"/>
      <c r="H186" s="53"/>
      <c r="K186" s="1"/>
      <c r="L186" s="1"/>
      <c r="M186" s="1"/>
      <c r="N186" s="1"/>
      <c r="O186" s="1"/>
      <c r="P186" s="1"/>
      <c r="Q186" s="1"/>
      <c r="V186" s="10"/>
      <c r="W186" s="10"/>
      <c r="X186" s="10"/>
      <c r="Y186" s="10"/>
    </row>
    <row r="187" spans="7:25" ht="15.75" thickBot="1">
      <c r="G187" s="55"/>
      <c r="H187" s="55"/>
      <c r="J187" s="55"/>
      <c r="K187" s="1"/>
      <c r="L187" s="1"/>
      <c r="M187" s="1"/>
      <c r="N187" s="1"/>
      <c r="O187" s="1"/>
      <c r="P187" s="1"/>
      <c r="Q187" s="1"/>
      <c r="V187" s="10"/>
      <c r="W187" s="10"/>
      <c r="X187" s="10"/>
      <c r="Y187" s="10"/>
    </row>
    <row r="188" spans="1:25" ht="59.25">
      <c r="A188" s="56" t="s">
        <v>150</v>
      </c>
      <c r="B188" s="57" t="s">
        <v>151</v>
      </c>
      <c r="C188" s="111" t="s">
        <v>62</v>
      </c>
      <c r="D188" s="384" t="s">
        <v>152</v>
      </c>
      <c r="E188" s="384"/>
      <c r="F188" s="384"/>
      <c r="G188" s="384"/>
      <c r="H188" s="384"/>
      <c r="I188" s="384"/>
      <c r="J188" s="384"/>
      <c r="K188" s="1"/>
      <c r="L188" s="1"/>
      <c r="M188" s="1"/>
      <c r="N188" s="1"/>
      <c r="O188" s="1"/>
      <c r="P188" s="1"/>
      <c r="Q188" s="1"/>
      <c r="V188" s="10"/>
      <c r="W188" s="10"/>
      <c r="X188" s="10"/>
      <c r="Y188" s="10"/>
    </row>
    <row r="189" spans="1:25" ht="30" customHeight="1">
      <c r="A189" s="58" t="s">
        <v>154</v>
      </c>
      <c r="B189" s="59">
        <f>'2. PODROBNI DEL_ DETALJNI DIO'!$Y$61+'2. PODROBNI DEL_ DETALJNI DIO'!$U$99</f>
        <v>0</v>
      </c>
      <c r="C189" s="60" t="e">
        <f>B189/$B$154</f>
        <v>#DIV/0!</v>
      </c>
      <c r="D189" s="385"/>
      <c r="E189" s="386"/>
      <c r="F189" s="386"/>
      <c r="G189" s="386"/>
      <c r="H189" s="386"/>
      <c r="I189" s="386"/>
      <c r="J189" s="387"/>
      <c r="K189" s="1"/>
      <c r="L189" s="1"/>
      <c r="M189" s="1"/>
      <c r="N189" s="1"/>
      <c r="O189" s="1"/>
      <c r="P189" s="1"/>
      <c r="Q189" s="1"/>
      <c r="V189" s="10"/>
      <c r="W189" s="10"/>
      <c r="X189" s="10"/>
      <c r="Y189" s="10"/>
    </row>
    <row r="190" spans="1:25" ht="30" customHeight="1">
      <c r="A190" s="58" t="s">
        <v>155</v>
      </c>
      <c r="B190" s="59">
        <f>'2. PODROBNI DEL_ DETALJNI DIO'!$AL$128</f>
        <v>0</v>
      </c>
      <c r="C190" s="60" t="e">
        <f>B190/$B$154</f>
        <v>#DIV/0!</v>
      </c>
      <c r="D190" s="383"/>
      <c r="E190" s="383"/>
      <c r="F190" s="383"/>
      <c r="G190" s="383"/>
      <c r="H190" s="383"/>
      <c r="I190" s="383"/>
      <c r="J190" s="383"/>
      <c r="K190" s="1"/>
      <c r="L190" s="1"/>
      <c r="M190" s="1"/>
      <c r="N190" s="1"/>
      <c r="O190" s="1"/>
      <c r="P190" s="1"/>
      <c r="Q190" s="1"/>
      <c r="V190" s="10"/>
      <c r="W190" s="10"/>
      <c r="X190" s="10"/>
      <c r="Y190" s="10"/>
    </row>
    <row r="191" spans="1:25" ht="30" customHeight="1">
      <c r="A191" s="58" t="s">
        <v>156</v>
      </c>
      <c r="B191" s="59">
        <f>'2. PODROBNI DEL_ DETALJNI DIO'!$AL$179</f>
        <v>0</v>
      </c>
      <c r="C191" s="60" t="e">
        <f>B191/$B$154</f>
        <v>#DIV/0!</v>
      </c>
      <c r="D191" s="383"/>
      <c r="E191" s="383"/>
      <c r="F191" s="383"/>
      <c r="G191" s="383"/>
      <c r="H191" s="383"/>
      <c r="I191" s="383"/>
      <c r="J191" s="383"/>
      <c r="K191" s="1"/>
      <c r="L191" s="1"/>
      <c r="M191" s="1"/>
      <c r="N191" s="1"/>
      <c r="O191" s="1"/>
      <c r="P191" s="1"/>
      <c r="Q191" s="1"/>
      <c r="V191" s="10"/>
      <c r="W191" s="10"/>
      <c r="X191" s="10"/>
      <c r="Y191" s="10"/>
    </row>
    <row r="192" spans="1:25" ht="30" customHeight="1">
      <c r="A192" s="58" t="s">
        <v>157</v>
      </c>
      <c r="B192" s="59">
        <f>'2. PODROBNI DEL_ DETALJNI DIO'!$O$234</f>
        <v>0</v>
      </c>
      <c r="C192" s="60" t="e">
        <f>B192/$B$154</f>
        <v>#DIV/0!</v>
      </c>
      <c r="D192" s="383"/>
      <c r="E192" s="383"/>
      <c r="F192" s="383"/>
      <c r="G192" s="383"/>
      <c r="H192" s="383"/>
      <c r="I192" s="383"/>
      <c r="J192" s="383"/>
      <c r="K192" s="1"/>
      <c r="L192" s="1"/>
      <c r="M192" s="1"/>
      <c r="N192" s="1"/>
      <c r="O192" s="1"/>
      <c r="P192" s="1"/>
      <c r="Q192" s="1"/>
      <c r="V192" s="10"/>
      <c r="W192" s="10"/>
      <c r="X192" s="10"/>
      <c r="Y192" s="10"/>
    </row>
    <row r="193" spans="1:25" ht="15">
      <c r="A193" s="61" t="s">
        <v>123</v>
      </c>
      <c r="B193" s="62">
        <f>SUM(B189:B192)</f>
        <v>0</v>
      </c>
      <c r="C193" s="60" t="e">
        <f>B193/$B$154</f>
        <v>#DIV/0!</v>
      </c>
      <c r="D193" s="383"/>
      <c r="E193" s="383"/>
      <c r="F193" s="383"/>
      <c r="G193" s="383"/>
      <c r="H193" s="383"/>
      <c r="I193" s="383"/>
      <c r="J193" s="383"/>
      <c r="K193" s="1"/>
      <c r="L193" s="1"/>
      <c r="M193" s="1"/>
      <c r="N193" s="1"/>
      <c r="O193" s="1"/>
      <c r="P193" s="1"/>
      <c r="Q193" s="1"/>
      <c r="V193" s="10"/>
      <c r="W193" s="10"/>
      <c r="X193" s="10"/>
      <c r="Y193" s="10"/>
    </row>
    <row r="194" spans="1:25" ht="15">
      <c r="A194" s="388" t="s">
        <v>158</v>
      </c>
      <c r="B194" s="389"/>
      <c r="C194" s="389"/>
      <c r="D194" s="389"/>
      <c r="E194" s="389"/>
      <c r="F194" s="389"/>
      <c r="G194" s="389"/>
      <c r="H194" s="389"/>
      <c r="I194" s="389"/>
      <c r="J194" s="389"/>
      <c r="K194" s="1"/>
      <c r="L194" s="1"/>
      <c r="M194" s="1"/>
      <c r="N194" s="1"/>
      <c r="O194" s="1"/>
      <c r="P194" s="1"/>
      <c r="Q194" s="1"/>
      <c r="V194" s="10"/>
      <c r="W194" s="10"/>
      <c r="X194" s="10"/>
      <c r="Y194" s="10"/>
    </row>
    <row r="195" spans="1:25" ht="30">
      <c r="A195" s="229" t="s">
        <v>162</v>
      </c>
      <c r="B195" s="106"/>
      <c r="D195" s="2"/>
      <c r="E195" s="2"/>
      <c r="F195" s="2"/>
      <c r="G195" s="3"/>
      <c r="H195" s="3"/>
      <c r="I195" s="8"/>
      <c r="J195" s="8"/>
      <c r="K195" s="1"/>
      <c r="L195" s="1"/>
      <c r="M195" s="1"/>
      <c r="N195" s="1"/>
      <c r="O195" s="1"/>
      <c r="P195" s="1"/>
      <c r="Q195" s="1"/>
      <c r="V195" s="10"/>
      <c r="W195" s="10"/>
      <c r="X195" s="10"/>
      <c r="Y195" s="10"/>
    </row>
    <row r="196" spans="1:25" ht="30">
      <c r="A196" s="230" t="s">
        <v>163</v>
      </c>
      <c r="B196" s="106"/>
      <c r="D196" s="2"/>
      <c r="E196" s="2"/>
      <c r="F196" s="2"/>
      <c r="G196" s="3"/>
      <c r="H196" s="3"/>
      <c r="I196" s="8"/>
      <c r="J196" s="8"/>
      <c r="K196" s="1"/>
      <c r="L196" s="1"/>
      <c r="M196" s="1"/>
      <c r="N196" s="1"/>
      <c r="O196" s="1"/>
      <c r="P196" s="1"/>
      <c r="Q196" s="1"/>
      <c r="V196" s="10"/>
      <c r="W196" s="10"/>
      <c r="X196" s="10"/>
      <c r="Y196" s="10"/>
    </row>
    <row r="197" spans="1:25" ht="15.75">
      <c r="A197" s="11"/>
      <c r="B197" s="9"/>
      <c r="D197" s="2"/>
      <c r="E197" s="2"/>
      <c r="F197" s="2"/>
      <c r="G197" s="3"/>
      <c r="H197" s="3"/>
      <c r="I197" s="8"/>
      <c r="J197" s="8"/>
      <c r="K197" s="1"/>
      <c r="L197" s="1"/>
      <c r="M197" s="1"/>
      <c r="N197" s="1"/>
      <c r="O197" s="1"/>
      <c r="P197" s="1"/>
      <c r="Q197" s="1"/>
      <c r="V197" s="10"/>
      <c r="W197" s="10"/>
      <c r="X197" s="10"/>
      <c r="Y197" s="10"/>
    </row>
    <row r="198" spans="1:25" ht="15">
      <c r="A198" s="394" t="str">
        <f>'1. VSEBINA_SADRŽAJ'!A42</f>
        <v>Partner 15 -</v>
      </c>
      <c r="B198" s="394"/>
      <c r="C198" s="394"/>
      <c r="D198" s="394"/>
      <c r="E198" s="394"/>
      <c r="F198" s="395"/>
      <c r="G198" s="395"/>
      <c r="H198" s="395"/>
      <c r="I198" s="395"/>
      <c r="J198" s="395"/>
      <c r="K198" s="1"/>
      <c r="L198" s="1"/>
      <c r="M198" s="1"/>
      <c r="N198" s="1"/>
      <c r="O198" s="1"/>
      <c r="P198" s="1"/>
      <c r="Q198" s="1"/>
      <c r="V198" s="10"/>
      <c r="W198" s="10"/>
      <c r="X198" s="10"/>
      <c r="Y198" s="10"/>
    </row>
    <row r="199" spans="1:25" ht="15">
      <c r="A199" s="54" t="s">
        <v>145</v>
      </c>
      <c r="B199" s="54">
        <f>'1. VSEBINA_SADRŽAJ'!E42</f>
        <v>0</v>
      </c>
      <c r="G199" s="47"/>
      <c r="H199" s="53"/>
      <c r="K199" s="1"/>
      <c r="L199" s="1"/>
      <c r="M199" s="1"/>
      <c r="N199" s="1"/>
      <c r="O199" s="1"/>
      <c r="P199" s="1"/>
      <c r="Q199" s="1"/>
      <c r="V199" s="10"/>
      <c r="W199" s="10"/>
      <c r="X199" s="10"/>
      <c r="Y199" s="10"/>
    </row>
    <row r="200" spans="7:25" ht="15.75" thickBot="1">
      <c r="G200" s="55"/>
      <c r="H200" s="55"/>
      <c r="J200" s="55"/>
      <c r="K200" s="1"/>
      <c r="L200" s="1"/>
      <c r="M200" s="1"/>
      <c r="N200" s="1"/>
      <c r="O200" s="1"/>
      <c r="P200" s="1"/>
      <c r="Q200" s="1"/>
      <c r="V200" s="10"/>
      <c r="W200" s="10"/>
      <c r="X200" s="10"/>
      <c r="Y200" s="10"/>
    </row>
    <row r="201" spans="1:25" ht="59.25">
      <c r="A201" s="56" t="s">
        <v>150</v>
      </c>
      <c r="B201" s="57" t="s">
        <v>151</v>
      </c>
      <c r="C201" s="111" t="s">
        <v>62</v>
      </c>
      <c r="D201" s="384" t="s">
        <v>152</v>
      </c>
      <c r="E201" s="384"/>
      <c r="F201" s="384"/>
      <c r="G201" s="384"/>
      <c r="H201" s="384"/>
      <c r="I201" s="384"/>
      <c r="J201" s="384"/>
      <c r="K201" s="1"/>
      <c r="L201" s="1"/>
      <c r="M201" s="1"/>
      <c r="N201" s="1"/>
      <c r="O201" s="1"/>
      <c r="P201" s="1"/>
      <c r="Q201" s="1"/>
      <c r="V201" s="10"/>
      <c r="W201" s="10"/>
      <c r="X201" s="10"/>
      <c r="Y201" s="10"/>
    </row>
    <row r="202" spans="1:25" ht="30" customHeight="1">
      <c r="A202" s="58" t="s">
        <v>154</v>
      </c>
      <c r="B202" s="59">
        <f>'2. PODROBNI DEL_ DETALJNI DIO'!$Y$64+'2. PODROBNI DEL_ DETALJNI DIO'!$U$100</f>
        <v>0</v>
      </c>
      <c r="C202" s="60" t="e">
        <f>B202/$B$154</f>
        <v>#DIV/0!</v>
      </c>
      <c r="D202" s="385"/>
      <c r="E202" s="386"/>
      <c r="F202" s="386"/>
      <c r="G202" s="386"/>
      <c r="H202" s="386"/>
      <c r="I202" s="386"/>
      <c r="J202" s="387"/>
      <c r="K202" s="1"/>
      <c r="L202" s="1"/>
      <c r="M202" s="1"/>
      <c r="N202" s="1"/>
      <c r="O202" s="1"/>
      <c r="P202" s="1"/>
      <c r="Q202" s="1"/>
      <c r="V202" s="10"/>
      <c r="W202" s="10"/>
      <c r="X202" s="10"/>
      <c r="Y202" s="10"/>
    </row>
    <row r="203" spans="1:25" ht="30" customHeight="1">
      <c r="A203" s="58" t="s">
        <v>155</v>
      </c>
      <c r="B203" s="59">
        <f>'2. PODROBNI DEL_ DETALJNI DIO'!$AL$129</f>
        <v>0</v>
      </c>
      <c r="C203" s="60" t="e">
        <f>B203/$B$154</f>
        <v>#DIV/0!</v>
      </c>
      <c r="D203" s="383"/>
      <c r="E203" s="383"/>
      <c r="F203" s="383"/>
      <c r="G203" s="383"/>
      <c r="H203" s="383"/>
      <c r="I203" s="383"/>
      <c r="J203" s="383"/>
      <c r="K203" s="1"/>
      <c r="L203" s="1"/>
      <c r="M203" s="1"/>
      <c r="N203" s="1"/>
      <c r="O203" s="1"/>
      <c r="P203" s="1"/>
      <c r="Q203" s="1"/>
      <c r="V203" s="10"/>
      <c r="W203" s="10"/>
      <c r="X203" s="10"/>
      <c r="Y203" s="10"/>
    </row>
    <row r="204" spans="1:25" ht="30" customHeight="1">
      <c r="A204" s="58" t="s">
        <v>156</v>
      </c>
      <c r="B204" s="59">
        <f>'2. PODROBNI DEL_ DETALJNI DIO'!$AL$180</f>
        <v>0</v>
      </c>
      <c r="C204" s="60" t="e">
        <f>B204/$B$154</f>
        <v>#DIV/0!</v>
      </c>
      <c r="D204" s="383"/>
      <c r="E204" s="383"/>
      <c r="F204" s="383"/>
      <c r="G204" s="383"/>
      <c r="H204" s="383"/>
      <c r="I204" s="383"/>
      <c r="J204" s="383"/>
      <c r="K204" s="1"/>
      <c r="L204" s="1"/>
      <c r="M204" s="1"/>
      <c r="N204" s="1"/>
      <c r="O204" s="1"/>
      <c r="P204" s="1"/>
      <c r="Q204" s="1"/>
      <c r="V204" s="10"/>
      <c r="W204" s="10"/>
      <c r="X204" s="10"/>
      <c r="Y204" s="10"/>
    </row>
    <row r="205" spans="1:25" ht="30" customHeight="1">
      <c r="A205" s="58" t="s">
        <v>157</v>
      </c>
      <c r="B205" s="59">
        <f>'2. PODROBNI DEL_ DETALJNI DIO'!$O$235</f>
        <v>0</v>
      </c>
      <c r="C205" s="60" t="e">
        <f>B205/$B$154</f>
        <v>#DIV/0!</v>
      </c>
      <c r="D205" s="383"/>
      <c r="E205" s="383"/>
      <c r="F205" s="383"/>
      <c r="G205" s="383"/>
      <c r="H205" s="383"/>
      <c r="I205" s="383"/>
      <c r="J205" s="383"/>
      <c r="K205" s="1"/>
      <c r="L205" s="1"/>
      <c r="M205" s="1"/>
      <c r="N205" s="1"/>
      <c r="O205" s="1"/>
      <c r="P205" s="1"/>
      <c r="Q205" s="1"/>
      <c r="V205" s="10"/>
      <c r="W205" s="10"/>
      <c r="X205" s="10"/>
      <c r="Y205" s="10"/>
    </row>
    <row r="206" spans="1:25" ht="15">
      <c r="A206" s="61" t="s">
        <v>123</v>
      </c>
      <c r="B206" s="62">
        <f>SUM(B202:B205)</f>
        <v>0</v>
      </c>
      <c r="C206" s="60" t="e">
        <f>B206/$B$154</f>
        <v>#DIV/0!</v>
      </c>
      <c r="D206" s="383"/>
      <c r="E206" s="383"/>
      <c r="F206" s="383"/>
      <c r="G206" s="383"/>
      <c r="H206" s="383"/>
      <c r="I206" s="383"/>
      <c r="J206" s="383"/>
      <c r="K206" s="1"/>
      <c r="L206" s="1"/>
      <c r="M206" s="1"/>
      <c r="N206" s="1"/>
      <c r="O206" s="1"/>
      <c r="P206" s="1"/>
      <c r="Q206" s="1"/>
      <c r="V206" s="10"/>
      <c r="W206" s="10"/>
      <c r="X206" s="10"/>
      <c r="Y206" s="10"/>
    </row>
    <row r="207" spans="1:25" ht="15">
      <c r="A207" s="388" t="s">
        <v>158</v>
      </c>
      <c r="B207" s="389"/>
      <c r="C207" s="389"/>
      <c r="D207" s="389"/>
      <c r="E207" s="389"/>
      <c r="F207" s="389"/>
      <c r="G207" s="389"/>
      <c r="H207" s="389"/>
      <c r="I207" s="389"/>
      <c r="J207" s="389"/>
      <c r="K207" s="1"/>
      <c r="L207" s="1"/>
      <c r="M207" s="1"/>
      <c r="N207" s="1"/>
      <c r="O207" s="1"/>
      <c r="P207" s="1"/>
      <c r="Q207" s="1"/>
      <c r="V207" s="10"/>
      <c r="W207" s="10"/>
      <c r="X207" s="10"/>
      <c r="Y207" s="10"/>
    </row>
    <row r="208" spans="1:25" ht="30">
      <c r="A208" s="229" t="s">
        <v>162</v>
      </c>
      <c r="B208" s="106"/>
      <c r="D208" s="2"/>
      <c r="E208" s="2"/>
      <c r="F208" s="2"/>
      <c r="G208" s="3"/>
      <c r="H208" s="3"/>
      <c r="I208" s="8"/>
      <c r="J208" s="8"/>
      <c r="K208" s="1"/>
      <c r="L208" s="1"/>
      <c r="M208" s="1"/>
      <c r="N208" s="1"/>
      <c r="O208" s="1"/>
      <c r="P208" s="1"/>
      <c r="Q208" s="1"/>
      <c r="V208" s="10"/>
      <c r="W208" s="10"/>
      <c r="X208" s="10"/>
      <c r="Y208" s="10"/>
    </row>
    <row r="209" spans="1:25" ht="30">
      <c r="A209" s="230" t="s">
        <v>163</v>
      </c>
      <c r="B209" s="106"/>
      <c r="D209" s="2"/>
      <c r="E209" s="2"/>
      <c r="F209" s="2"/>
      <c r="G209" s="3"/>
      <c r="H209" s="3"/>
      <c r="I209" s="8"/>
      <c r="J209" s="8"/>
      <c r="K209" s="1"/>
      <c r="L209" s="1"/>
      <c r="M209" s="1"/>
      <c r="N209" s="1"/>
      <c r="O209" s="1"/>
      <c r="P209" s="1"/>
      <c r="Q209" s="1"/>
      <c r="V209" s="10"/>
      <c r="W209" s="10"/>
      <c r="X209" s="10"/>
      <c r="Y209" s="10"/>
    </row>
    <row r="210" spans="1:25" ht="15.75">
      <c r="A210" s="11"/>
      <c r="B210" s="9"/>
      <c r="D210" s="2"/>
      <c r="E210" s="2"/>
      <c r="F210" s="2"/>
      <c r="G210" s="3"/>
      <c r="H210" s="3"/>
      <c r="I210" s="8"/>
      <c r="J210" s="8"/>
      <c r="K210" s="1"/>
      <c r="L210" s="1"/>
      <c r="M210" s="1"/>
      <c r="N210" s="1"/>
      <c r="O210" s="1"/>
      <c r="P210" s="1"/>
      <c r="Q210" s="1"/>
      <c r="V210" s="10"/>
      <c r="W210" s="10"/>
      <c r="X210" s="10"/>
      <c r="Y210" s="10"/>
    </row>
    <row r="211" spans="1:25" ht="15">
      <c r="A211" s="394" t="str">
        <f>'1. VSEBINA_SADRŽAJ'!A43</f>
        <v>Partner 16 -</v>
      </c>
      <c r="B211" s="394"/>
      <c r="C211" s="394"/>
      <c r="D211" s="394"/>
      <c r="E211" s="394"/>
      <c r="F211" s="395"/>
      <c r="G211" s="395"/>
      <c r="H211" s="395"/>
      <c r="I211" s="395"/>
      <c r="J211" s="395"/>
      <c r="K211" s="1"/>
      <c r="L211" s="1"/>
      <c r="M211" s="1"/>
      <c r="N211" s="1"/>
      <c r="O211" s="1"/>
      <c r="P211" s="1"/>
      <c r="Q211" s="1"/>
      <c r="V211" s="10"/>
      <c r="W211" s="10"/>
      <c r="X211" s="10"/>
      <c r="Y211" s="10"/>
    </row>
    <row r="212" spans="1:25" ht="15">
      <c r="A212" s="54" t="s">
        <v>145</v>
      </c>
      <c r="B212" s="54">
        <f>'1. VSEBINA_SADRŽAJ'!E43</f>
        <v>0</v>
      </c>
      <c r="G212" s="47"/>
      <c r="H212" s="53"/>
      <c r="K212" s="1"/>
      <c r="L212" s="1"/>
      <c r="M212" s="1"/>
      <c r="N212" s="1"/>
      <c r="O212" s="1"/>
      <c r="P212" s="1"/>
      <c r="Q212" s="1"/>
      <c r="V212" s="10"/>
      <c r="W212" s="10"/>
      <c r="X212" s="10"/>
      <c r="Y212" s="10"/>
    </row>
    <row r="213" spans="7:25" ht="15.75" thickBot="1">
      <c r="G213" s="55"/>
      <c r="H213" s="55"/>
      <c r="J213" s="55"/>
      <c r="K213" s="1"/>
      <c r="L213" s="1"/>
      <c r="M213" s="1"/>
      <c r="N213" s="1"/>
      <c r="O213" s="1"/>
      <c r="P213" s="1"/>
      <c r="Q213" s="1"/>
      <c r="V213" s="10"/>
      <c r="W213" s="10"/>
      <c r="X213" s="10"/>
      <c r="Y213" s="10"/>
    </row>
    <row r="214" spans="1:25" ht="59.25">
      <c r="A214" s="56" t="s">
        <v>150</v>
      </c>
      <c r="B214" s="57" t="s">
        <v>151</v>
      </c>
      <c r="C214" s="111" t="s">
        <v>62</v>
      </c>
      <c r="D214" s="384" t="s">
        <v>152</v>
      </c>
      <c r="E214" s="384"/>
      <c r="F214" s="384"/>
      <c r="G214" s="384"/>
      <c r="H214" s="384"/>
      <c r="I214" s="384"/>
      <c r="J214" s="384"/>
      <c r="K214" s="1"/>
      <c r="L214" s="1"/>
      <c r="M214" s="1"/>
      <c r="N214" s="1"/>
      <c r="O214" s="1"/>
      <c r="P214" s="1"/>
      <c r="Q214" s="1"/>
      <c r="V214" s="10"/>
      <c r="W214" s="10"/>
      <c r="X214" s="10"/>
      <c r="Y214" s="10"/>
    </row>
    <row r="215" spans="1:25" ht="30" customHeight="1">
      <c r="A215" s="58" t="s">
        <v>154</v>
      </c>
      <c r="B215" s="59">
        <f>'2. PODROBNI DEL_ DETALJNI DIO'!$Y$67+'2. PODROBNI DEL_ DETALJNI DIO'!$U$101</f>
        <v>0</v>
      </c>
      <c r="C215" s="60" t="e">
        <f>B215/$B$154</f>
        <v>#DIV/0!</v>
      </c>
      <c r="D215" s="385"/>
      <c r="E215" s="386"/>
      <c r="F215" s="386"/>
      <c r="G215" s="386"/>
      <c r="H215" s="386"/>
      <c r="I215" s="386"/>
      <c r="J215" s="387"/>
      <c r="K215" s="1"/>
      <c r="L215" s="1"/>
      <c r="M215" s="1"/>
      <c r="N215" s="1"/>
      <c r="O215" s="1"/>
      <c r="P215" s="1"/>
      <c r="Q215" s="1"/>
      <c r="V215" s="10"/>
      <c r="W215" s="10"/>
      <c r="X215" s="10"/>
      <c r="Y215" s="10"/>
    </row>
    <row r="216" spans="1:25" ht="30" customHeight="1">
      <c r="A216" s="58" t="s">
        <v>155</v>
      </c>
      <c r="B216" s="59">
        <f>'2. PODROBNI DEL_ DETALJNI DIO'!$AL$130</f>
        <v>0</v>
      </c>
      <c r="C216" s="60" t="e">
        <f>B216/$B$154</f>
        <v>#DIV/0!</v>
      </c>
      <c r="D216" s="383"/>
      <c r="E216" s="383"/>
      <c r="F216" s="383"/>
      <c r="G216" s="383"/>
      <c r="H216" s="383"/>
      <c r="I216" s="383"/>
      <c r="J216" s="383"/>
      <c r="K216" s="1"/>
      <c r="L216" s="1"/>
      <c r="M216" s="1"/>
      <c r="N216" s="1"/>
      <c r="O216" s="1"/>
      <c r="P216" s="1"/>
      <c r="Q216" s="1"/>
      <c r="V216" s="10"/>
      <c r="W216" s="10"/>
      <c r="X216" s="10"/>
      <c r="Y216" s="10"/>
    </row>
    <row r="217" spans="1:25" ht="30" customHeight="1">
      <c r="A217" s="58" t="s">
        <v>156</v>
      </c>
      <c r="B217" s="59">
        <f>'2. PODROBNI DEL_ DETALJNI DIO'!$AL$181</f>
        <v>0</v>
      </c>
      <c r="C217" s="60" t="e">
        <f>B217/$B$154</f>
        <v>#DIV/0!</v>
      </c>
      <c r="D217" s="383"/>
      <c r="E217" s="383"/>
      <c r="F217" s="383"/>
      <c r="G217" s="383"/>
      <c r="H217" s="383"/>
      <c r="I217" s="383"/>
      <c r="J217" s="383"/>
      <c r="K217" s="1"/>
      <c r="L217" s="1"/>
      <c r="M217" s="1"/>
      <c r="N217" s="1"/>
      <c r="O217" s="1"/>
      <c r="P217" s="1"/>
      <c r="Q217" s="1"/>
      <c r="V217" s="10"/>
      <c r="W217" s="10"/>
      <c r="X217" s="10"/>
      <c r="Y217" s="10"/>
    </row>
    <row r="218" spans="1:25" ht="30" customHeight="1">
      <c r="A218" s="58" t="s">
        <v>157</v>
      </c>
      <c r="B218" s="59">
        <f>'2. PODROBNI DEL_ DETALJNI DIO'!$O$236</f>
        <v>0</v>
      </c>
      <c r="C218" s="60" t="e">
        <f>B218/$B$154</f>
        <v>#DIV/0!</v>
      </c>
      <c r="D218" s="383"/>
      <c r="E218" s="383"/>
      <c r="F218" s="383"/>
      <c r="G218" s="383"/>
      <c r="H218" s="383"/>
      <c r="I218" s="383"/>
      <c r="J218" s="383"/>
      <c r="K218" s="1"/>
      <c r="L218" s="1"/>
      <c r="M218" s="1"/>
      <c r="N218" s="1"/>
      <c r="O218" s="1"/>
      <c r="P218" s="1"/>
      <c r="Q218" s="1"/>
      <c r="V218" s="10"/>
      <c r="W218" s="10"/>
      <c r="X218" s="10"/>
      <c r="Y218" s="10"/>
    </row>
    <row r="219" spans="1:25" ht="15">
      <c r="A219" s="61" t="s">
        <v>123</v>
      </c>
      <c r="B219" s="62">
        <f>SUM(B215:B218)</f>
        <v>0</v>
      </c>
      <c r="C219" s="60" t="e">
        <f>B219/$B$154</f>
        <v>#DIV/0!</v>
      </c>
      <c r="D219" s="383"/>
      <c r="E219" s="383"/>
      <c r="F219" s="383"/>
      <c r="G219" s="383"/>
      <c r="H219" s="383"/>
      <c r="I219" s="383"/>
      <c r="J219" s="383"/>
      <c r="K219" s="1"/>
      <c r="L219" s="1"/>
      <c r="M219" s="1"/>
      <c r="N219" s="1"/>
      <c r="O219" s="1"/>
      <c r="P219" s="1"/>
      <c r="Q219" s="1"/>
      <c r="V219" s="10"/>
      <c r="W219" s="10"/>
      <c r="X219" s="10"/>
      <c r="Y219" s="10"/>
    </row>
    <row r="220" spans="1:25" ht="15">
      <c r="A220" s="388" t="s">
        <v>158</v>
      </c>
      <c r="B220" s="389"/>
      <c r="C220" s="389"/>
      <c r="D220" s="389"/>
      <c r="E220" s="389"/>
      <c r="F220" s="389"/>
      <c r="G220" s="389"/>
      <c r="H220" s="389"/>
      <c r="I220" s="389"/>
      <c r="J220" s="389"/>
      <c r="K220" s="1"/>
      <c r="L220" s="1"/>
      <c r="M220" s="1"/>
      <c r="N220" s="1"/>
      <c r="O220" s="1"/>
      <c r="P220" s="1"/>
      <c r="Q220" s="1"/>
      <c r="V220" s="10"/>
      <c r="W220" s="10"/>
      <c r="X220" s="10"/>
      <c r="Y220" s="10"/>
    </row>
    <row r="221" spans="1:25" ht="30">
      <c r="A221" s="229" t="s">
        <v>162</v>
      </c>
      <c r="B221" s="106"/>
      <c r="D221" s="2"/>
      <c r="E221" s="2"/>
      <c r="F221" s="2"/>
      <c r="G221" s="3"/>
      <c r="H221" s="3"/>
      <c r="I221" s="8"/>
      <c r="J221" s="8"/>
      <c r="K221" s="1"/>
      <c r="L221" s="1"/>
      <c r="M221" s="1"/>
      <c r="N221" s="1"/>
      <c r="O221" s="1"/>
      <c r="P221" s="1"/>
      <c r="Q221" s="1"/>
      <c r="V221" s="10"/>
      <c r="W221" s="10"/>
      <c r="X221" s="10"/>
      <c r="Y221" s="10"/>
    </row>
    <row r="222" spans="1:25" ht="30">
      <c r="A222" s="230" t="s">
        <v>163</v>
      </c>
      <c r="B222" s="106"/>
      <c r="D222" s="2"/>
      <c r="E222" s="2"/>
      <c r="F222" s="2"/>
      <c r="G222" s="3"/>
      <c r="H222" s="3"/>
      <c r="I222" s="8"/>
      <c r="J222" s="8"/>
      <c r="K222" s="1"/>
      <c r="L222" s="1"/>
      <c r="M222" s="1"/>
      <c r="N222" s="1"/>
      <c r="O222" s="1"/>
      <c r="P222" s="1"/>
      <c r="Q222" s="1"/>
      <c r="V222" s="10"/>
      <c r="W222" s="10"/>
      <c r="X222" s="10"/>
      <c r="Y222" s="10"/>
    </row>
    <row r="223" spans="1:25" ht="15.75">
      <c r="A223" s="11"/>
      <c r="B223" s="9"/>
      <c r="D223" s="2"/>
      <c r="E223" s="2"/>
      <c r="F223" s="2"/>
      <c r="G223" s="3"/>
      <c r="H223" s="3"/>
      <c r="I223" s="8"/>
      <c r="J223" s="8"/>
      <c r="K223" s="1"/>
      <c r="L223" s="1"/>
      <c r="M223" s="1"/>
      <c r="N223" s="1"/>
      <c r="O223" s="1"/>
      <c r="P223" s="1"/>
      <c r="Q223" s="1"/>
      <c r="V223" s="10"/>
      <c r="W223" s="10"/>
      <c r="X223" s="10"/>
      <c r="Y223" s="10"/>
    </row>
    <row r="224" spans="1:25" ht="15">
      <c r="A224" s="394" t="str">
        <f>'1. VSEBINA_SADRŽAJ'!A44</f>
        <v>Partner 17 -</v>
      </c>
      <c r="B224" s="394"/>
      <c r="C224" s="394"/>
      <c r="D224" s="394"/>
      <c r="E224" s="394"/>
      <c r="F224" s="395"/>
      <c r="G224" s="395"/>
      <c r="H224" s="395"/>
      <c r="I224" s="395"/>
      <c r="J224" s="395"/>
      <c r="K224" s="1"/>
      <c r="L224" s="1"/>
      <c r="M224" s="1"/>
      <c r="N224" s="1"/>
      <c r="O224" s="1"/>
      <c r="P224" s="1"/>
      <c r="Q224" s="1"/>
      <c r="V224" s="10"/>
      <c r="W224" s="10"/>
      <c r="X224" s="10"/>
      <c r="Y224" s="10"/>
    </row>
    <row r="225" spans="1:25" ht="15">
      <c r="A225" s="54" t="s">
        <v>145</v>
      </c>
      <c r="B225" s="54">
        <f>'1. VSEBINA_SADRŽAJ'!E44</f>
        <v>0</v>
      </c>
      <c r="G225" s="47"/>
      <c r="H225" s="53"/>
      <c r="K225" s="1"/>
      <c r="L225" s="1"/>
      <c r="M225" s="1"/>
      <c r="N225" s="1"/>
      <c r="O225" s="1"/>
      <c r="P225" s="1"/>
      <c r="Q225" s="1"/>
      <c r="V225" s="10"/>
      <c r="W225" s="10"/>
      <c r="X225" s="10"/>
      <c r="Y225" s="10"/>
    </row>
    <row r="226" spans="7:25" ht="15.75" thickBot="1">
      <c r="G226" s="55"/>
      <c r="H226" s="55"/>
      <c r="J226" s="55"/>
      <c r="K226" s="1"/>
      <c r="L226" s="1"/>
      <c r="M226" s="1"/>
      <c r="N226" s="1"/>
      <c r="O226" s="1"/>
      <c r="P226" s="1"/>
      <c r="Q226" s="1"/>
      <c r="V226" s="10"/>
      <c r="W226" s="10"/>
      <c r="X226" s="10"/>
      <c r="Y226" s="10"/>
    </row>
    <row r="227" spans="1:25" ht="59.25">
      <c r="A227" s="56" t="s">
        <v>150</v>
      </c>
      <c r="B227" s="57" t="s">
        <v>151</v>
      </c>
      <c r="C227" s="111" t="s">
        <v>62</v>
      </c>
      <c r="D227" s="384" t="s">
        <v>152</v>
      </c>
      <c r="E227" s="384"/>
      <c r="F227" s="384"/>
      <c r="G227" s="384"/>
      <c r="H227" s="384"/>
      <c r="I227" s="384"/>
      <c r="J227" s="384"/>
      <c r="K227" s="1"/>
      <c r="L227" s="1"/>
      <c r="M227" s="1"/>
      <c r="N227" s="1"/>
      <c r="O227" s="1"/>
      <c r="P227" s="1"/>
      <c r="Q227" s="1"/>
      <c r="V227" s="10"/>
      <c r="W227" s="10"/>
      <c r="X227" s="10"/>
      <c r="Y227" s="10"/>
    </row>
    <row r="228" spans="1:25" ht="30" customHeight="1">
      <c r="A228" s="58" t="s">
        <v>154</v>
      </c>
      <c r="B228" s="59">
        <f>'2. PODROBNI DEL_ DETALJNI DIO'!$Y$70+'2. PODROBNI DEL_ DETALJNI DIO'!$U$102</f>
        <v>0</v>
      </c>
      <c r="C228" s="60" t="e">
        <f>B228/$B$154</f>
        <v>#DIV/0!</v>
      </c>
      <c r="D228" s="385"/>
      <c r="E228" s="386"/>
      <c r="F228" s="386"/>
      <c r="G228" s="386"/>
      <c r="H228" s="386"/>
      <c r="I228" s="386"/>
      <c r="J228" s="387"/>
      <c r="K228" s="1"/>
      <c r="L228" s="1"/>
      <c r="M228" s="1"/>
      <c r="N228" s="1"/>
      <c r="O228" s="1"/>
      <c r="P228" s="1"/>
      <c r="Q228" s="1"/>
      <c r="V228" s="10"/>
      <c r="W228" s="10"/>
      <c r="X228" s="10"/>
      <c r="Y228" s="10"/>
    </row>
    <row r="229" spans="1:25" ht="30" customHeight="1">
      <c r="A229" s="58" t="s">
        <v>155</v>
      </c>
      <c r="B229" s="59">
        <f>'2. PODROBNI DEL_ DETALJNI DIO'!$AL$131</f>
        <v>0</v>
      </c>
      <c r="C229" s="60" t="e">
        <f>B229/$B$154</f>
        <v>#DIV/0!</v>
      </c>
      <c r="D229" s="383"/>
      <c r="E229" s="383"/>
      <c r="F229" s="383"/>
      <c r="G229" s="383"/>
      <c r="H229" s="383"/>
      <c r="I229" s="383"/>
      <c r="J229" s="383"/>
      <c r="K229" s="1"/>
      <c r="L229" s="1"/>
      <c r="M229" s="1"/>
      <c r="N229" s="1"/>
      <c r="O229" s="1"/>
      <c r="P229" s="1"/>
      <c r="Q229" s="1"/>
      <c r="V229" s="10"/>
      <c r="W229" s="10"/>
      <c r="X229" s="10"/>
      <c r="Y229" s="10"/>
    </row>
    <row r="230" spans="1:25" ht="30" customHeight="1">
      <c r="A230" s="58" t="s">
        <v>156</v>
      </c>
      <c r="B230" s="59">
        <f>'2. PODROBNI DEL_ DETALJNI DIO'!$AL$182</f>
        <v>0</v>
      </c>
      <c r="C230" s="60" t="e">
        <f>B230/$B$154</f>
        <v>#DIV/0!</v>
      </c>
      <c r="D230" s="383"/>
      <c r="E230" s="383"/>
      <c r="F230" s="383"/>
      <c r="G230" s="383"/>
      <c r="H230" s="383"/>
      <c r="I230" s="383"/>
      <c r="J230" s="383"/>
      <c r="K230" s="1"/>
      <c r="L230" s="1"/>
      <c r="M230" s="1"/>
      <c r="N230" s="1"/>
      <c r="O230" s="1"/>
      <c r="P230" s="1"/>
      <c r="Q230" s="1"/>
      <c r="V230" s="10"/>
      <c r="W230" s="10"/>
      <c r="X230" s="10"/>
      <c r="Y230" s="10"/>
    </row>
    <row r="231" spans="1:25" ht="30" customHeight="1">
      <c r="A231" s="58" t="s">
        <v>157</v>
      </c>
      <c r="B231" s="59">
        <f>'2. PODROBNI DEL_ DETALJNI DIO'!$O$237</f>
        <v>0</v>
      </c>
      <c r="C231" s="60" t="e">
        <f>B231/$B$154</f>
        <v>#DIV/0!</v>
      </c>
      <c r="D231" s="383"/>
      <c r="E231" s="383"/>
      <c r="F231" s="383"/>
      <c r="G231" s="383"/>
      <c r="H231" s="383"/>
      <c r="I231" s="383"/>
      <c r="J231" s="383"/>
      <c r="K231" s="1"/>
      <c r="L231" s="1"/>
      <c r="M231" s="1"/>
      <c r="N231" s="1"/>
      <c r="O231" s="1"/>
      <c r="P231" s="1"/>
      <c r="Q231" s="1"/>
      <c r="V231" s="10"/>
      <c r="W231" s="10"/>
      <c r="X231" s="10"/>
      <c r="Y231" s="10"/>
    </row>
    <row r="232" spans="1:25" ht="15">
      <c r="A232" s="61" t="s">
        <v>123</v>
      </c>
      <c r="B232" s="62">
        <f>SUM(B228:B231)</f>
        <v>0</v>
      </c>
      <c r="C232" s="60" t="e">
        <f>B232/$B$154</f>
        <v>#DIV/0!</v>
      </c>
      <c r="D232" s="383"/>
      <c r="E232" s="383"/>
      <c r="F232" s="383"/>
      <c r="G232" s="383"/>
      <c r="H232" s="383"/>
      <c r="I232" s="383"/>
      <c r="J232" s="383"/>
      <c r="K232" s="1"/>
      <c r="L232" s="1"/>
      <c r="M232" s="1"/>
      <c r="N232" s="1"/>
      <c r="O232" s="1"/>
      <c r="P232" s="1"/>
      <c r="Q232" s="1"/>
      <c r="V232" s="10"/>
      <c r="W232" s="10"/>
      <c r="X232" s="10"/>
      <c r="Y232" s="10"/>
    </row>
    <row r="233" spans="1:25" ht="15">
      <c r="A233" s="388" t="s">
        <v>158</v>
      </c>
      <c r="B233" s="389"/>
      <c r="C233" s="389"/>
      <c r="D233" s="389"/>
      <c r="E233" s="389"/>
      <c r="F233" s="389"/>
      <c r="G233" s="389"/>
      <c r="H233" s="389"/>
      <c r="I233" s="389"/>
      <c r="J233" s="389"/>
      <c r="K233" s="1"/>
      <c r="L233" s="1"/>
      <c r="M233" s="1"/>
      <c r="N233" s="1"/>
      <c r="O233" s="1"/>
      <c r="P233" s="1"/>
      <c r="Q233" s="1"/>
      <c r="V233" s="10"/>
      <c r="W233" s="10"/>
      <c r="X233" s="10"/>
      <c r="Y233" s="10"/>
    </row>
    <row r="234" spans="1:25" ht="30">
      <c r="A234" s="229" t="s">
        <v>162</v>
      </c>
      <c r="B234" s="106"/>
      <c r="D234" s="2"/>
      <c r="E234" s="2"/>
      <c r="F234" s="2"/>
      <c r="G234" s="3"/>
      <c r="H234" s="3"/>
      <c r="I234" s="8"/>
      <c r="J234" s="8"/>
      <c r="K234" s="1"/>
      <c r="L234" s="1"/>
      <c r="M234" s="1"/>
      <c r="N234" s="1"/>
      <c r="O234" s="1"/>
      <c r="P234" s="1"/>
      <c r="Q234" s="1"/>
      <c r="V234" s="10"/>
      <c r="W234" s="10"/>
      <c r="X234" s="10"/>
      <c r="Y234" s="10"/>
    </row>
    <row r="235" spans="1:25" ht="30">
      <c r="A235" s="230" t="s">
        <v>163</v>
      </c>
      <c r="B235" s="106"/>
      <c r="D235" s="2"/>
      <c r="E235" s="2"/>
      <c r="F235" s="2"/>
      <c r="G235" s="3"/>
      <c r="H235" s="3"/>
      <c r="I235" s="8"/>
      <c r="J235" s="8"/>
      <c r="K235" s="1"/>
      <c r="L235" s="1"/>
      <c r="M235" s="1"/>
      <c r="N235" s="1"/>
      <c r="O235" s="1"/>
      <c r="P235" s="1"/>
      <c r="Q235" s="1"/>
      <c r="V235" s="10"/>
      <c r="W235" s="10"/>
      <c r="X235" s="10"/>
      <c r="Y235" s="10"/>
    </row>
    <row r="236" spans="1:25" ht="15.75">
      <c r="A236" s="11"/>
      <c r="B236" s="9"/>
      <c r="D236" s="2"/>
      <c r="E236" s="2"/>
      <c r="F236" s="2"/>
      <c r="G236" s="3"/>
      <c r="H236" s="3"/>
      <c r="I236" s="8"/>
      <c r="J236" s="8"/>
      <c r="K236" s="1"/>
      <c r="L236" s="1"/>
      <c r="M236" s="1"/>
      <c r="N236" s="1"/>
      <c r="O236" s="1"/>
      <c r="P236" s="1"/>
      <c r="Q236" s="1"/>
      <c r="V236" s="10"/>
      <c r="W236" s="10"/>
      <c r="X236" s="10"/>
      <c r="Y236" s="10"/>
    </row>
    <row r="237" spans="1:25" ht="15">
      <c r="A237" s="394" t="str">
        <f>'1. VSEBINA_SADRŽAJ'!A45</f>
        <v>Partner 18 -</v>
      </c>
      <c r="B237" s="394"/>
      <c r="C237" s="394"/>
      <c r="D237" s="394"/>
      <c r="E237" s="394"/>
      <c r="F237" s="395"/>
      <c r="G237" s="395"/>
      <c r="H237" s="395"/>
      <c r="I237" s="395"/>
      <c r="J237" s="395"/>
      <c r="K237" s="1"/>
      <c r="L237" s="1"/>
      <c r="M237" s="1"/>
      <c r="N237" s="1"/>
      <c r="O237" s="1"/>
      <c r="P237" s="1"/>
      <c r="Q237" s="1"/>
      <c r="V237" s="10"/>
      <c r="W237" s="10"/>
      <c r="X237" s="10"/>
      <c r="Y237" s="10"/>
    </row>
    <row r="238" spans="1:25" ht="15">
      <c r="A238" s="54" t="s">
        <v>145</v>
      </c>
      <c r="B238" s="54">
        <f>'1. VSEBINA_SADRŽAJ'!E45</f>
        <v>0</v>
      </c>
      <c r="G238" s="47"/>
      <c r="H238" s="53"/>
      <c r="K238" s="1"/>
      <c r="L238" s="1"/>
      <c r="M238" s="1"/>
      <c r="N238" s="1"/>
      <c r="O238" s="1"/>
      <c r="P238" s="1"/>
      <c r="Q238" s="1"/>
      <c r="V238" s="10"/>
      <c r="W238" s="10"/>
      <c r="X238" s="10"/>
      <c r="Y238" s="10"/>
    </row>
    <row r="239" spans="7:25" ht="15.75" thickBot="1">
      <c r="G239" s="55"/>
      <c r="H239" s="55"/>
      <c r="J239" s="55"/>
      <c r="K239" s="1"/>
      <c r="L239" s="1"/>
      <c r="M239" s="1"/>
      <c r="N239" s="1"/>
      <c r="O239" s="1"/>
      <c r="P239" s="1"/>
      <c r="Q239" s="1"/>
      <c r="V239" s="10"/>
      <c r="W239" s="10"/>
      <c r="X239" s="10"/>
      <c r="Y239" s="10"/>
    </row>
    <row r="240" spans="1:25" ht="59.25">
      <c r="A240" s="56" t="s">
        <v>150</v>
      </c>
      <c r="B240" s="57" t="s">
        <v>151</v>
      </c>
      <c r="C240" s="111" t="s">
        <v>62</v>
      </c>
      <c r="D240" s="384" t="s">
        <v>152</v>
      </c>
      <c r="E240" s="384"/>
      <c r="F240" s="384"/>
      <c r="G240" s="384"/>
      <c r="H240" s="384"/>
      <c r="I240" s="384"/>
      <c r="J240" s="384"/>
      <c r="K240" s="1"/>
      <c r="L240" s="1"/>
      <c r="M240" s="1"/>
      <c r="N240" s="1"/>
      <c r="O240" s="1"/>
      <c r="P240" s="1"/>
      <c r="Q240" s="1"/>
      <c r="V240" s="10"/>
      <c r="W240" s="10"/>
      <c r="X240" s="10"/>
      <c r="Y240" s="10"/>
    </row>
    <row r="241" spans="1:25" ht="30" customHeight="1">
      <c r="A241" s="58" t="s">
        <v>154</v>
      </c>
      <c r="B241" s="59">
        <f>'2. PODROBNI DEL_ DETALJNI DIO'!$Y$73+'2. PODROBNI DEL_ DETALJNI DIO'!$U$103</f>
        <v>0</v>
      </c>
      <c r="C241" s="60" t="e">
        <f>B241/$B$154</f>
        <v>#DIV/0!</v>
      </c>
      <c r="D241" s="385"/>
      <c r="E241" s="386"/>
      <c r="F241" s="386"/>
      <c r="G241" s="386"/>
      <c r="H241" s="386"/>
      <c r="I241" s="386"/>
      <c r="J241" s="387"/>
      <c r="K241" s="1"/>
      <c r="L241" s="1"/>
      <c r="M241" s="1"/>
      <c r="N241" s="1"/>
      <c r="O241" s="1"/>
      <c r="P241" s="1"/>
      <c r="Q241" s="1"/>
      <c r="V241" s="10"/>
      <c r="W241" s="10"/>
      <c r="X241" s="10"/>
      <c r="Y241" s="10"/>
    </row>
    <row r="242" spans="1:25" ht="30" customHeight="1">
      <c r="A242" s="58" t="s">
        <v>155</v>
      </c>
      <c r="B242" s="59">
        <f>'2. PODROBNI DEL_ DETALJNI DIO'!$AL$132</f>
        <v>0</v>
      </c>
      <c r="C242" s="60" t="e">
        <f>B242/$B$154</f>
        <v>#DIV/0!</v>
      </c>
      <c r="D242" s="383"/>
      <c r="E242" s="383"/>
      <c r="F242" s="383"/>
      <c r="G242" s="383"/>
      <c r="H242" s="383"/>
      <c r="I242" s="383"/>
      <c r="J242" s="383"/>
      <c r="K242" s="1"/>
      <c r="L242" s="1"/>
      <c r="M242" s="1"/>
      <c r="N242" s="1"/>
      <c r="O242" s="1"/>
      <c r="P242" s="1"/>
      <c r="Q242" s="1"/>
      <c r="V242" s="10"/>
      <c r="W242" s="10"/>
      <c r="X242" s="10"/>
      <c r="Y242" s="10"/>
    </row>
    <row r="243" spans="1:25" ht="30" customHeight="1">
      <c r="A243" s="58" t="s">
        <v>156</v>
      </c>
      <c r="B243" s="59">
        <f>'2. PODROBNI DEL_ DETALJNI DIO'!$AL$183</f>
        <v>0</v>
      </c>
      <c r="C243" s="60" t="e">
        <f>B243/$B$154</f>
        <v>#DIV/0!</v>
      </c>
      <c r="D243" s="383"/>
      <c r="E243" s="383"/>
      <c r="F243" s="383"/>
      <c r="G243" s="383"/>
      <c r="H243" s="383"/>
      <c r="I243" s="383"/>
      <c r="J243" s="383"/>
      <c r="K243" s="1"/>
      <c r="L243" s="1"/>
      <c r="M243" s="1"/>
      <c r="N243" s="1"/>
      <c r="O243" s="1"/>
      <c r="P243" s="1"/>
      <c r="Q243" s="1"/>
      <c r="V243" s="10"/>
      <c r="W243" s="10"/>
      <c r="X243" s="10"/>
      <c r="Y243" s="10"/>
    </row>
    <row r="244" spans="1:25" ht="30" customHeight="1">
      <c r="A244" s="58" t="s">
        <v>157</v>
      </c>
      <c r="B244" s="59">
        <f>'2. PODROBNI DEL_ DETALJNI DIO'!$O$238</f>
        <v>0</v>
      </c>
      <c r="C244" s="60" t="e">
        <f>B244/$B$154</f>
        <v>#DIV/0!</v>
      </c>
      <c r="D244" s="383"/>
      <c r="E244" s="383"/>
      <c r="F244" s="383"/>
      <c r="G244" s="383"/>
      <c r="H244" s="383"/>
      <c r="I244" s="383"/>
      <c r="J244" s="383"/>
      <c r="K244" s="1"/>
      <c r="L244" s="1"/>
      <c r="M244" s="1"/>
      <c r="N244" s="1"/>
      <c r="O244" s="1"/>
      <c r="P244" s="1"/>
      <c r="Q244" s="1"/>
      <c r="V244" s="10"/>
      <c r="W244" s="10"/>
      <c r="X244" s="10"/>
      <c r="Y244" s="10"/>
    </row>
    <row r="245" spans="1:25" ht="15">
      <c r="A245" s="61" t="s">
        <v>123</v>
      </c>
      <c r="B245" s="62">
        <f>SUM(B241:B244)</f>
        <v>0</v>
      </c>
      <c r="C245" s="60" t="e">
        <f>B245/$B$154</f>
        <v>#DIV/0!</v>
      </c>
      <c r="D245" s="383"/>
      <c r="E245" s="383"/>
      <c r="F245" s="383"/>
      <c r="G245" s="383"/>
      <c r="H245" s="383"/>
      <c r="I245" s="383"/>
      <c r="J245" s="383"/>
      <c r="K245" s="1"/>
      <c r="L245" s="1"/>
      <c r="M245" s="1"/>
      <c r="N245" s="1"/>
      <c r="O245" s="1"/>
      <c r="P245" s="1"/>
      <c r="Q245" s="1"/>
      <c r="V245" s="10"/>
      <c r="W245" s="10"/>
      <c r="X245" s="10"/>
      <c r="Y245" s="10"/>
    </row>
    <row r="246" spans="1:25" ht="15">
      <c r="A246" s="388" t="s">
        <v>158</v>
      </c>
      <c r="B246" s="389"/>
      <c r="C246" s="389"/>
      <c r="D246" s="389"/>
      <c r="E246" s="389"/>
      <c r="F246" s="389"/>
      <c r="G246" s="389"/>
      <c r="H246" s="389"/>
      <c r="I246" s="389"/>
      <c r="J246" s="389"/>
      <c r="K246" s="1"/>
      <c r="L246" s="1"/>
      <c r="M246" s="1"/>
      <c r="N246" s="1"/>
      <c r="O246" s="1"/>
      <c r="P246" s="1"/>
      <c r="Q246" s="1"/>
      <c r="V246" s="10"/>
      <c r="W246" s="10"/>
      <c r="X246" s="10"/>
      <c r="Y246" s="10"/>
    </row>
    <row r="247" spans="1:25" ht="30">
      <c r="A247" s="229" t="s">
        <v>162</v>
      </c>
      <c r="B247" s="106"/>
      <c r="D247" s="2"/>
      <c r="E247" s="2"/>
      <c r="F247" s="2"/>
      <c r="G247" s="3"/>
      <c r="H247" s="3"/>
      <c r="I247" s="8"/>
      <c r="J247" s="8"/>
      <c r="K247" s="1"/>
      <c r="L247" s="1"/>
      <c r="M247" s="1"/>
      <c r="N247" s="1"/>
      <c r="O247" s="1"/>
      <c r="P247" s="1"/>
      <c r="Q247" s="1"/>
      <c r="V247" s="10"/>
      <c r="W247" s="10"/>
      <c r="X247" s="10"/>
      <c r="Y247" s="10"/>
    </row>
    <row r="248" spans="1:25" ht="30">
      <c r="A248" s="230" t="s">
        <v>163</v>
      </c>
      <c r="B248" s="106"/>
      <c r="D248" s="2"/>
      <c r="E248" s="2"/>
      <c r="F248" s="2"/>
      <c r="G248" s="3"/>
      <c r="H248" s="3"/>
      <c r="I248" s="8"/>
      <c r="J248" s="8"/>
      <c r="K248" s="1"/>
      <c r="L248" s="1"/>
      <c r="M248" s="1"/>
      <c r="N248" s="1"/>
      <c r="O248" s="1"/>
      <c r="P248" s="1"/>
      <c r="Q248" s="1"/>
      <c r="V248" s="10"/>
      <c r="W248" s="10"/>
      <c r="X248" s="10"/>
      <c r="Y248" s="10"/>
    </row>
    <row r="249" spans="1:25" ht="15.75">
      <c r="A249" s="11"/>
      <c r="B249" s="9"/>
      <c r="D249" s="2"/>
      <c r="E249" s="2"/>
      <c r="F249" s="2"/>
      <c r="G249" s="3"/>
      <c r="H249" s="3"/>
      <c r="I249" s="8"/>
      <c r="J249" s="8"/>
      <c r="K249" s="1"/>
      <c r="L249" s="1"/>
      <c r="M249" s="1"/>
      <c r="N249" s="1"/>
      <c r="O249" s="1"/>
      <c r="P249" s="1"/>
      <c r="Q249" s="1"/>
      <c r="V249" s="10"/>
      <c r="W249" s="10"/>
      <c r="X249" s="10"/>
      <c r="Y249" s="10"/>
    </row>
    <row r="250" spans="1:25" ht="15">
      <c r="A250" s="394" t="str">
        <f>'1. VSEBINA_SADRŽAJ'!A46</f>
        <v>Partner 19 - </v>
      </c>
      <c r="B250" s="394"/>
      <c r="C250" s="394"/>
      <c r="D250" s="394"/>
      <c r="E250" s="394"/>
      <c r="F250" s="395"/>
      <c r="G250" s="395"/>
      <c r="H250" s="395"/>
      <c r="I250" s="395"/>
      <c r="J250" s="395"/>
      <c r="K250" s="1"/>
      <c r="L250" s="1"/>
      <c r="M250" s="1"/>
      <c r="N250" s="1"/>
      <c r="O250" s="1"/>
      <c r="P250" s="1"/>
      <c r="Q250" s="1"/>
      <c r="V250" s="10"/>
      <c r="W250" s="10"/>
      <c r="X250" s="10"/>
      <c r="Y250" s="10"/>
    </row>
    <row r="251" spans="1:25" ht="15">
      <c r="A251" s="54" t="s">
        <v>145</v>
      </c>
      <c r="B251" s="54">
        <f>'1. VSEBINA_SADRŽAJ'!E46</f>
        <v>0</v>
      </c>
      <c r="G251" s="47"/>
      <c r="H251" s="53"/>
      <c r="K251" s="1"/>
      <c r="L251" s="1"/>
      <c r="M251" s="1"/>
      <c r="N251" s="1"/>
      <c r="O251" s="1"/>
      <c r="P251" s="1"/>
      <c r="Q251" s="1"/>
      <c r="V251" s="10"/>
      <c r="W251" s="10"/>
      <c r="X251" s="10"/>
      <c r="Y251" s="10"/>
    </row>
    <row r="252" spans="7:25" ht="15.75" thickBot="1">
      <c r="G252" s="55"/>
      <c r="H252" s="55"/>
      <c r="J252" s="55"/>
      <c r="K252" s="1"/>
      <c r="L252" s="1"/>
      <c r="M252" s="1"/>
      <c r="N252" s="1"/>
      <c r="O252" s="1"/>
      <c r="P252" s="1"/>
      <c r="Q252" s="1"/>
      <c r="V252" s="10"/>
      <c r="W252" s="10"/>
      <c r="X252" s="10"/>
      <c r="Y252" s="10"/>
    </row>
    <row r="253" spans="1:25" ht="59.25">
      <c r="A253" s="56" t="s">
        <v>150</v>
      </c>
      <c r="B253" s="57" t="s">
        <v>151</v>
      </c>
      <c r="C253" s="111" t="s">
        <v>62</v>
      </c>
      <c r="D253" s="384" t="s">
        <v>152</v>
      </c>
      <c r="E253" s="384"/>
      <c r="F253" s="384"/>
      <c r="G253" s="384"/>
      <c r="H253" s="384"/>
      <c r="I253" s="384"/>
      <c r="J253" s="384"/>
      <c r="K253" s="1"/>
      <c r="L253" s="1"/>
      <c r="M253" s="1"/>
      <c r="N253" s="1"/>
      <c r="O253" s="1"/>
      <c r="P253" s="1"/>
      <c r="Q253" s="1"/>
      <c r="V253" s="10"/>
      <c r="W253" s="10"/>
      <c r="X253" s="10"/>
      <c r="Y253" s="10"/>
    </row>
    <row r="254" spans="1:25" ht="30" customHeight="1">
      <c r="A254" s="58" t="s">
        <v>154</v>
      </c>
      <c r="B254" s="59">
        <f>'2. PODROBNI DEL_ DETALJNI DIO'!$Y$76+'2. PODROBNI DEL_ DETALJNI DIO'!$U$104</f>
        <v>0</v>
      </c>
      <c r="C254" s="60" t="e">
        <f>B254/$B$154</f>
        <v>#DIV/0!</v>
      </c>
      <c r="D254" s="385"/>
      <c r="E254" s="386"/>
      <c r="F254" s="386"/>
      <c r="G254" s="386"/>
      <c r="H254" s="386"/>
      <c r="I254" s="386"/>
      <c r="J254" s="387"/>
      <c r="K254" s="1"/>
      <c r="L254" s="1"/>
      <c r="M254" s="1"/>
      <c r="N254" s="1"/>
      <c r="O254" s="1"/>
      <c r="P254" s="1"/>
      <c r="Q254" s="1"/>
      <c r="V254" s="10"/>
      <c r="W254" s="10"/>
      <c r="X254" s="10"/>
      <c r="Y254" s="10"/>
    </row>
    <row r="255" spans="1:25" ht="30" customHeight="1">
      <c r="A255" s="58" t="s">
        <v>155</v>
      </c>
      <c r="B255" s="59">
        <f>'2. PODROBNI DEL_ DETALJNI DIO'!$AL$133</f>
        <v>0</v>
      </c>
      <c r="C255" s="60" t="e">
        <f>B255/$B$154</f>
        <v>#DIV/0!</v>
      </c>
      <c r="D255" s="383"/>
      <c r="E255" s="383"/>
      <c r="F255" s="383"/>
      <c r="G255" s="383"/>
      <c r="H255" s="383"/>
      <c r="I255" s="383"/>
      <c r="J255" s="383"/>
      <c r="K255" s="1"/>
      <c r="L255" s="1"/>
      <c r="M255" s="1"/>
      <c r="N255" s="1"/>
      <c r="O255" s="1"/>
      <c r="P255" s="1"/>
      <c r="Q255" s="1"/>
      <c r="V255" s="10"/>
      <c r="W255" s="10"/>
      <c r="X255" s="10"/>
      <c r="Y255" s="10"/>
    </row>
    <row r="256" spans="1:25" ht="30" customHeight="1">
      <c r="A256" s="58" t="s">
        <v>156</v>
      </c>
      <c r="B256" s="59">
        <f>'2. PODROBNI DEL_ DETALJNI DIO'!$AL$184</f>
        <v>0</v>
      </c>
      <c r="C256" s="60" t="e">
        <f>B256/$B$154</f>
        <v>#DIV/0!</v>
      </c>
      <c r="D256" s="383"/>
      <c r="E256" s="383"/>
      <c r="F256" s="383"/>
      <c r="G256" s="383"/>
      <c r="H256" s="383"/>
      <c r="I256" s="383"/>
      <c r="J256" s="383"/>
      <c r="K256" s="1"/>
      <c r="L256" s="1"/>
      <c r="M256" s="1"/>
      <c r="N256" s="1"/>
      <c r="O256" s="1"/>
      <c r="P256" s="1"/>
      <c r="Q256" s="1"/>
      <c r="V256" s="10"/>
      <c r="W256" s="10"/>
      <c r="X256" s="10"/>
      <c r="Y256" s="10"/>
    </row>
    <row r="257" spans="1:25" ht="30" customHeight="1">
      <c r="A257" s="58" t="s">
        <v>157</v>
      </c>
      <c r="B257" s="59">
        <f>'2. PODROBNI DEL_ DETALJNI DIO'!$O$239</f>
        <v>0</v>
      </c>
      <c r="C257" s="60" t="e">
        <f>B257/$B$154</f>
        <v>#DIV/0!</v>
      </c>
      <c r="D257" s="383"/>
      <c r="E257" s="383"/>
      <c r="F257" s="383"/>
      <c r="G257" s="383"/>
      <c r="H257" s="383"/>
      <c r="I257" s="383"/>
      <c r="J257" s="383"/>
      <c r="K257" s="1"/>
      <c r="L257" s="1"/>
      <c r="M257" s="1"/>
      <c r="N257" s="1"/>
      <c r="O257" s="1"/>
      <c r="P257" s="1"/>
      <c r="Q257" s="1"/>
      <c r="V257" s="10"/>
      <c r="W257" s="10"/>
      <c r="X257" s="10"/>
      <c r="Y257" s="10"/>
    </row>
    <row r="258" spans="1:25" ht="15">
      <c r="A258" s="61" t="s">
        <v>123</v>
      </c>
      <c r="B258" s="62">
        <f>SUM(B254:B257)</f>
        <v>0</v>
      </c>
      <c r="C258" s="60" t="e">
        <f>B258/$B$154</f>
        <v>#DIV/0!</v>
      </c>
      <c r="D258" s="383"/>
      <c r="E258" s="383"/>
      <c r="F258" s="383"/>
      <c r="G258" s="383"/>
      <c r="H258" s="383"/>
      <c r="I258" s="383"/>
      <c r="J258" s="383"/>
      <c r="K258" s="1"/>
      <c r="L258" s="1"/>
      <c r="M258" s="1"/>
      <c r="N258" s="1"/>
      <c r="O258" s="1"/>
      <c r="P258" s="1"/>
      <c r="Q258" s="1"/>
      <c r="V258" s="10"/>
      <c r="W258" s="10"/>
      <c r="X258" s="10"/>
      <c r="Y258" s="10"/>
    </row>
    <row r="259" spans="1:25" ht="15">
      <c r="A259" s="388" t="s">
        <v>158</v>
      </c>
      <c r="B259" s="389"/>
      <c r="C259" s="389"/>
      <c r="D259" s="389"/>
      <c r="E259" s="389"/>
      <c r="F259" s="389"/>
      <c r="G259" s="389"/>
      <c r="H259" s="389"/>
      <c r="I259" s="389"/>
      <c r="J259" s="389"/>
      <c r="K259" s="1"/>
      <c r="L259" s="1"/>
      <c r="M259" s="1"/>
      <c r="N259" s="1"/>
      <c r="O259" s="1"/>
      <c r="P259" s="1"/>
      <c r="Q259" s="1"/>
      <c r="V259" s="10"/>
      <c r="W259" s="10"/>
      <c r="X259" s="10"/>
      <c r="Y259" s="10"/>
    </row>
    <row r="260" spans="1:25" ht="30">
      <c r="A260" s="229" t="s">
        <v>162</v>
      </c>
      <c r="B260" s="106"/>
      <c r="D260" s="2"/>
      <c r="E260" s="2"/>
      <c r="F260" s="2"/>
      <c r="G260" s="3"/>
      <c r="H260" s="3"/>
      <c r="I260" s="8"/>
      <c r="J260" s="8"/>
      <c r="K260" s="1"/>
      <c r="L260" s="1"/>
      <c r="M260" s="1"/>
      <c r="N260" s="1"/>
      <c r="O260" s="1"/>
      <c r="P260" s="1"/>
      <c r="Q260" s="1"/>
      <c r="V260" s="10"/>
      <c r="W260" s="10"/>
      <c r="X260" s="10"/>
      <c r="Y260" s="10"/>
    </row>
    <row r="261" spans="1:25" ht="30">
      <c r="A261" s="230" t="s">
        <v>163</v>
      </c>
      <c r="B261" s="106"/>
      <c r="D261" s="2"/>
      <c r="E261" s="2"/>
      <c r="F261" s="2"/>
      <c r="G261" s="3"/>
      <c r="H261" s="3"/>
      <c r="I261" s="8"/>
      <c r="J261" s="8"/>
      <c r="K261" s="1"/>
      <c r="L261" s="1"/>
      <c r="M261" s="1"/>
      <c r="N261" s="1"/>
      <c r="O261" s="1"/>
      <c r="P261" s="1"/>
      <c r="Q261" s="1"/>
      <c r="V261" s="10"/>
      <c r="W261" s="10"/>
      <c r="X261" s="10"/>
      <c r="Y261" s="10"/>
    </row>
    <row r="262" spans="1:25" ht="15.75">
      <c r="A262" s="11"/>
      <c r="B262" s="9"/>
      <c r="D262" s="2"/>
      <c r="E262" s="2"/>
      <c r="F262" s="2"/>
      <c r="G262" s="3"/>
      <c r="H262" s="3"/>
      <c r="I262" s="8"/>
      <c r="J262" s="8"/>
      <c r="K262" s="1"/>
      <c r="L262" s="1"/>
      <c r="M262" s="1"/>
      <c r="N262" s="1"/>
      <c r="O262" s="1"/>
      <c r="P262" s="1"/>
      <c r="Q262" s="1"/>
      <c r="V262" s="10"/>
      <c r="W262" s="10"/>
      <c r="X262" s="10"/>
      <c r="Y262" s="10"/>
    </row>
    <row r="263" spans="1:10" ht="15">
      <c r="A263" s="394" t="str">
        <f>'1. VSEBINA_SADRŽAJ'!A47</f>
        <v>Partner 20 -</v>
      </c>
      <c r="B263" s="394"/>
      <c r="C263" s="394"/>
      <c r="D263" s="394"/>
      <c r="E263" s="394"/>
      <c r="F263" s="395"/>
      <c r="G263" s="395"/>
      <c r="H263" s="395"/>
      <c r="I263" s="395"/>
      <c r="J263" s="395"/>
    </row>
    <row r="264" spans="1:8" ht="15">
      <c r="A264" s="54" t="s">
        <v>145</v>
      </c>
      <c r="B264" s="54">
        <f>'1. VSEBINA_SADRŽAJ'!E47</f>
        <v>0</v>
      </c>
      <c r="G264" s="47"/>
      <c r="H264" s="53"/>
    </row>
    <row r="265" spans="7:10" ht="15.75" thickBot="1">
      <c r="G265" s="55"/>
      <c r="H265" s="55"/>
      <c r="J265" s="55"/>
    </row>
    <row r="266" spans="1:10" ht="59.25">
      <c r="A266" s="56" t="s">
        <v>150</v>
      </c>
      <c r="B266" s="57" t="s">
        <v>151</v>
      </c>
      <c r="C266" s="111" t="s">
        <v>62</v>
      </c>
      <c r="D266" s="384" t="s">
        <v>152</v>
      </c>
      <c r="E266" s="384"/>
      <c r="F266" s="384"/>
      <c r="G266" s="384"/>
      <c r="H266" s="384"/>
      <c r="I266" s="384"/>
      <c r="J266" s="384"/>
    </row>
    <row r="267" spans="1:10" ht="30" customHeight="1">
      <c r="A267" s="58" t="s">
        <v>154</v>
      </c>
      <c r="B267" s="59">
        <f>'2. PODROBNI DEL_ DETALJNI DIO'!$Y$79+'2. PODROBNI DEL_ DETALJNI DIO'!$U$105</f>
        <v>0</v>
      </c>
      <c r="C267" s="60" t="e">
        <f>B267/$B$271</f>
        <v>#DIV/0!</v>
      </c>
      <c r="D267" s="385"/>
      <c r="E267" s="386"/>
      <c r="F267" s="386"/>
      <c r="G267" s="386"/>
      <c r="H267" s="386"/>
      <c r="I267" s="386"/>
      <c r="J267" s="387"/>
    </row>
    <row r="268" spans="1:10" ht="30" customHeight="1">
      <c r="A268" s="58" t="s">
        <v>155</v>
      </c>
      <c r="B268" s="59">
        <f>'2. PODROBNI DEL_ DETALJNI DIO'!$AL$134</f>
        <v>0</v>
      </c>
      <c r="C268" s="60" t="e">
        <f>B268/$B$271</f>
        <v>#DIV/0!</v>
      </c>
      <c r="D268" s="383"/>
      <c r="E268" s="383"/>
      <c r="F268" s="383"/>
      <c r="G268" s="383"/>
      <c r="H268" s="383"/>
      <c r="I268" s="383"/>
      <c r="J268" s="383"/>
    </row>
    <row r="269" spans="1:10" ht="30" customHeight="1">
      <c r="A269" s="58" t="s">
        <v>156</v>
      </c>
      <c r="B269" s="59">
        <f>'2. PODROBNI DEL_ DETALJNI DIO'!$AL$185</f>
        <v>0</v>
      </c>
      <c r="C269" s="60" t="e">
        <f>B269/$B$271</f>
        <v>#DIV/0!</v>
      </c>
      <c r="D269" s="383"/>
      <c r="E269" s="383"/>
      <c r="F269" s="383"/>
      <c r="G269" s="383"/>
      <c r="H269" s="383"/>
      <c r="I269" s="383"/>
      <c r="J269" s="383"/>
    </row>
    <row r="270" spans="1:10" ht="30" customHeight="1">
      <c r="A270" s="58" t="s">
        <v>157</v>
      </c>
      <c r="B270" s="59">
        <f>'2. PODROBNI DEL_ DETALJNI DIO'!$O$240</f>
        <v>0</v>
      </c>
      <c r="C270" s="60" t="e">
        <f>B270/$B$271</f>
        <v>#DIV/0!</v>
      </c>
      <c r="D270" s="383"/>
      <c r="E270" s="383"/>
      <c r="F270" s="383"/>
      <c r="G270" s="383"/>
      <c r="H270" s="383"/>
      <c r="I270" s="383"/>
      <c r="J270" s="383"/>
    </row>
    <row r="271" spans="1:10" ht="15">
      <c r="A271" s="61" t="s">
        <v>123</v>
      </c>
      <c r="B271" s="62">
        <f>SUM(B267:B270)</f>
        <v>0</v>
      </c>
      <c r="C271" s="60" t="e">
        <f>B271/$B$271</f>
        <v>#DIV/0!</v>
      </c>
      <c r="D271" s="383"/>
      <c r="E271" s="383"/>
      <c r="F271" s="383"/>
      <c r="G271" s="383"/>
      <c r="H271" s="383"/>
      <c r="I271" s="383"/>
      <c r="J271" s="383"/>
    </row>
    <row r="272" spans="1:10" ht="15.75" customHeight="1">
      <c r="A272" s="388" t="s">
        <v>158</v>
      </c>
      <c r="B272" s="389"/>
      <c r="C272" s="389"/>
      <c r="D272" s="389"/>
      <c r="E272" s="389"/>
      <c r="F272" s="389"/>
      <c r="G272" s="389"/>
      <c r="H272" s="389"/>
      <c r="I272" s="389"/>
      <c r="J272" s="389"/>
    </row>
    <row r="273" spans="1:25" ht="30">
      <c r="A273" s="229" t="s">
        <v>162</v>
      </c>
      <c r="B273" s="106"/>
      <c r="D273" s="2"/>
      <c r="E273" s="2"/>
      <c r="F273" s="2"/>
      <c r="G273" s="3"/>
      <c r="H273" s="3"/>
      <c r="I273" s="8"/>
      <c r="J273" s="8"/>
      <c r="K273" s="1"/>
      <c r="L273" s="1"/>
      <c r="M273" s="1"/>
      <c r="N273" s="1"/>
      <c r="O273" s="1"/>
      <c r="P273" s="1"/>
      <c r="Q273" s="1"/>
      <c r="V273" s="401"/>
      <c r="W273" s="401"/>
      <c r="X273" s="401"/>
      <c r="Y273" s="401"/>
    </row>
    <row r="274" spans="1:25" ht="30">
      <c r="A274" s="230" t="s">
        <v>163</v>
      </c>
      <c r="B274" s="106"/>
      <c r="D274" s="2"/>
      <c r="E274" s="2"/>
      <c r="F274" s="2"/>
      <c r="G274" s="3"/>
      <c r="H274" s="3"/>
      <c r="I274" s="8"/>
      <c r="J274" s="8"/>
      <c r="K274" s="1"/>
      <c r="L274" s="1"/>
      <c r="M274" s="1"/>
      <c r="N274" s="1"/>
      <c r="O274" s="1"/>
      <c r="P274" s="1"/>
      <c r="Q274" s="1"/>
      <c r="V274" s="10"/>
      <c r="W274" s="10"/>
      <c r="X274" s="10"/>
      <c r="Y274" s="10"/>
    </row>
    <row r="275" spans="1:25" ht="15.75">
      <c r="A275" s="11"/>
      <c r="B275" s="9"/>
      <c r="D275" s="2"/>
      <c r="E275" s="2"/>
      <c r="F275" s="2"/>
      <c r="G275" s="3"/>
      <c r="H275" s="3"/>
      <c r="I275" s="8"/>
      <c r="J275" s="8"/>
      <c r="K275" s="1"/>
      <c r="L275" s="1"/>
      <c r="M275" s="1"/>
      <c r="N275" s="1"/>
      <c r="O275" s="1"/>
      <c r="P275" s="1"/>
      <c r="Q275" s="1"/>
      <c r="V275" s="10"/>
      <c r="W275" s="10"/>
      <c r="X275" s="10"/>
      <c r="Y275" s="10"/>
    </row>
    <row r="276" spans="1:9" ht="18" customHeight="1">
      <c r="A276" s="64"/>
      <c r="B276" s="65"/>
      <c r="C276" s="66"/>
      <c r="D276" s="66"/>
      <c r="E276" s="66"/>
      <c r="F276" s="44"/>
      <c r="G276" s="44"/>
      <c r="H276" s="44"/>
      <c r="I276" s="44"/>
    </row>
    <row r="277" spans="1:5" ht="43.5" customHeight="1">
      <c r="A277" s="392" t="s">
        <v>183</v>
      </c>
      <c r="B277" s="393"/>
      <c r="D277" s="429"/>
      <c r="E277" s="429"/>
    </row>
    <row r="278" ht="15.75" thickBot="1">
      <c r="A278" s="67"/>
    </row>
    <row r="279" spans="1:10" ht="59.25">
      <c r="A279" s="56" t="s">
        <v>150</v>
      </c>
      <c r="B279" s="57" t="s">
        <v>151</v>
      </c>
      <c r="C279" s="110" t="s">
        <v>62</v>
      </c>
      <c r="D279" s="384" t="s">
        <v>152</v>
      </c>
      <c r="E279" s="384"/>
      <c r="F279" s="384"/>
      <c r="G279" s="384"/>
      <c r="H279" s="384"/>
      <c r="I279" s="384"/>
      <c r="J279" s="384"/>
    </row>
    <row r="280" spans="1:10" ht="30" customHeight="1">
      <c r="A280" s="58" t="s">
        <v>154</v>
      </c>
      <c r="B280" s="68">
        <f>B20+B33+B46+B59+B72+B85+B98+B111+B124+B137+B150+B267+B163+B176+B189+B202+B215+B228+B241+B254</f>
        <v>0</v>
      </c>
      <c r="C280" s="69" t="e">
        <f>B280/$B$284</f>
        <v>#DIV/0!</v>
      </c>
      <c r="D280" s="385"/>
      <c r="E280" s="386"/>
      <c r="F280" s="386"/>
      <c r="G280" s="386"/>
      <c r="H280" s="386"/>
      <c r="I280" s="386"/>
      <c r="J280" s="387"/>
    </row>
    <row r="281" spans="1:10" ht="30" customHeight="1">
      <c r="A281" s="58" t="s">
        <v>155</v>
      </c>
      <c r="B281" s="68">
        <f>B21+B34+B47+B60+B73+B86+B99+B112+B125+B138+B151+B268+B164+B177+B190+B203+B216+B229+B242+B255</f>
        <v>0</v>
      </c>
      <c r="C281" s="69" t="e">
        <f>B281/$B$284</f>
        <v>#DIV/0!</v>
      </c>
      <c r="D281" s="383"/>
      <c r="E281" s="383"/>
      <c r="F281" s="383"/>
      <c r="G281" s="383"/>
      <c r="H281" s="383"/>
      <c r="I281" s="383"/>
      <c r="J281" s="383"/>
    </row>
    <row r="282" spans="1:10" ht="30" customHeight="1">
      <c r="A282" s="58" t="s">
        <v>156</v>
      </c>
      <c r="B282" s="68">
        <f>B22+B35+B48+B61+B74+B87+B100+B113+B126+B139+B152+B269+B165+B178+B191+B204+B217+B230+B243+B256</f>
        <v>0</v>
      </c>
      <c r="C282" s="69" t="e">
        <f>B282/$B$284</f>
        <v>#DIV/0!</v>
      </c>
      <c r="D282" s="383"/>
      <c r="E282" s="383"/>
      <c r="F282" s="383"/>
      <c r="G282" s="383"/>
      <c r="H282" s="383"/>
      <c r="I282" s="383"/>
      <c r="J282" s="383"/>
    </row>
    <row r="283" spans="1:10" ht="30" customHeight="1">
      <c r="A283" s="58" t="s">
        <v>157</v>
      </c>
      <c r="B283" s="68">
        <f>B23+B36+B49+B62+B75+B88+B101+B114+B127+B140+B153+B270+B166+B179+B192+B205+B218+B231+B244+B257</f>
        <v>0</v>
      </c>
      <c r="C283" s="69" t="e">
        <f>B283/$B$284</f>
        <v>#DIV/0!</v>
      </c>
      <c r="D283" s="383"/>
      <c r="E283" s="383"/>
      <c r="F283" s="383"/>
      <c r="G283" s="383"/>
      <c r="H283" s="383"/>
      <c r="I283" s="383"/>
      <c r="J283" s="383"/>
    </row>
    <row r="284" spans="1:10" ht="15">
      <c r="A284" s="61" t="s">
        <v>123</v>
      </c>
      <c r="B284" s="62">
        <f>SUM(B280:B283)</f>
        <v>0</v>
      </c>
      <c r="C284" s="69" t="e">
        <f>B284/$B$284</f>
        <v>#DIV/0!</v>
      </c>
      <c r="D284" s="383"/>
      <c r="E284" s="383"/>
      <c r="F284" s="383"/>
      <c r="G284" s="383"/>
      <c r="H284" s="383"/>
      <c r="I284" s="383"/>
      <c r="J284" s="383"/>
    </row>
    <row r="285" spans="1:10" ht="19.5" customHeight="1">
      <c r="A285" s="388" t="s">
        <v>159</v>
      </c>
      <c r="B285" s="389"/>
      <c r="C285" s="389"/>
      <c r="D285" s="389"/>
      <c r="E285" s="389"/>
      <c r="F285" s="389"/>
      <c r="G285" s="389"/>
      <c r="H285" s="389"/>
      <c r="I285" s="389"/>
      <c r="J285" s="389"/>
    </row>
    <row r="286" spans="1:44" s="50" customFormat="1" ht="15">
      <c r="A286" s="225"/>
      <c r="B286" s="226"/>
      <c r="C286" s="226"/>
      <c r="D286" s="226"/>
      <c r="E286" s="227"/>
      <c r="F286" s="70"/>
      <c r="G286" s="228"/>
      <c r="H286" s="48"/>
      <c r="I286" s="49"/>
      <c r="J286" s="48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</row>
    <row r="287" spans="1:10" ht="15">
      <c r="A287" s="63"/>
      <c r="B287" s="71"/>
      <c r="C287" s="71"/>
      <c r="D287" s="71"/>
      <c r="E287" s="72"/>
      <c r="F287" s="70"/>
      <c r="G287" s="52"/>
      <c r="H287" s="53"/>
      <c r="I287" s="73"/>
      <c r="J287" s="53"/>
    </row>
    <row r="288" spans="1:5" ht="26.25">
      <c r="A288" s="400" t="s">
        <v>184</v>
      </c>
      <c r="B288" s="400"/>
      <c r="C288" s="400"/>
      <c r="D288" s="400"/>
      <c r="E288" s="74" t="s">
        <v>78</v>
      </c>
    </row>
    <row r="289" ht="18">
      <c r="A289" s="75"/>
    </row>
    <row r="290" spans="1:10" ht="34.5" customHeight="1">
      <c r="A290" s="413" t="s">
        <v>185</v>
      </c>
      <c r="B290" s="359"/>
      <c r="C290" s="359"/>
      <c r="D290" s="359"/>
      <c r="E290" s="359"/>
      <c r="F290" s="407"/>
      <c r="G290" s="7"/>
      <c r="H290" s="7"/>
      <c r="I290" s="7"/>
      <c r="J290" s="7"/>
    </row>
    <row r="291" spans="1:10" ht="14.25">
      <c r="A291" s="76"/>
      <c r="B291" s="7"/>
      <c r="C291" s="7"/>
      <c r="D291" s="7"/>
      <c r="E291" s="7"/>
      <c r="F291" s="7"/>
      <c r="G291" s="7"/>
      <c r="H291" s="7"/>
      <c r="I291" s="7"/>
      <c r="J291" s="7"/>
    </row>
    <row r="292" spans="1:10" ht="15">
      <c r="A292" s="77"/>
      <c r="B292" s="77"/>
      <c r="C292" s="77"/>
      <c r="D292" s="77"/>
      <c r="E292" s="416" t="s">
        <v>21</v>
      </c>
      <c r="F292" s="417"/>
      <c r="G292" s="417"/>
      <c r="H292" s="418"/>
      <c r="I292" s="77"/>
      <c r="J292" s="7"/>
    </row>
    <row r="293" spans="1:10" ht="76.5">
      <c r="A293" s="78" t="s">
        <v>186</v>
      </c>
      <c r="B293" s="79" t="s">
        <v>19</v>
      </c>
      <c r="C293" s="80" t="s">
        <v>95</v>
      </c>
      <c r="D293" s="79" t="s">
        <v>20</v>
      </c>
      <c r="E293" s="237" t="s">
        <v>238</v>
      </c>
      <c r="F293" s="235" t="s">
        <v>190</v>
      </c>
      <c r="G293" s="235" t="s">
        <v>191</v>
      </c>
      <c r="H293" s="236" t="s">
        <v>192</v>
      </c>
      <c r="I293" s="238" t="s">
        <v>193</v>
      </c>
      <c r="J293" s="7"/>
    </row>
    <row r="294" spans="1:10" ht="14.25">
      <c r="A294" s="81"/>
      <c r="B294" s="82" t="s">
        <v>63</v>
      </c>
      <c r="C294" s="82" t="s">
        <v>63</v>
      </c>
      <c r="D294" s="82" t="s">
        <v>62</v>
      </c>
      <c r="E294" s="82" t="s">
        <v>63</v>
      </c>
      <c r="F294" s="82" t="s">
        <v>63</v>
      </c>
      <c r="G294" s="82" t="s">
        <v>63</v>
      </c>
      <c r="H294" s="82" t="s">
        <v>63</v>
      </c>
      <c r="I294" s="82" t="s">
        <v>63</v>
      </c>
      <c r="J294" s="7"/>
    </row>
    <row r="295" spans="1:12" ht="14.25">
      <c r="A295" s="271" t="str">
        <f>'1. VSEBINA_SADRŽAJ'!A28</f>
        <v>LP - Partner 1 -</v>
      </c>
      <c r="B295" s="84">
        <f>SUM(B20:B23)-B26-B27</f>
        <v>0</v>
      </c>
      <c r="C295" s="84">
        <f>IF(B295-E295-F295-G295-H295-I295&lt;0,"Error",B295-E295-F295-H295-G295-I295)</f>
        <v>0</v>
      </c>
      <c r="D295" s="109" t="e">
        <f>IF(C295/(B295-I295)&gt;85%,"Error",C295/(B295-I295))</f>
        <v>#DIV/0!</v>
      </c>
      <c r="E295" s="107"/>
      <c r="F295" s="107"/>
      <c r="G295" s="107"/>
      <c r="H295" s="107"/>
      <c r="I295" s="107"/>
      <c r="J295" s="8"/>
      <c r="L295" s="85"/>
    </row>
    <row r="296" spans="1:12" ht="14.25">
      <c r="A296" s="271" t="str">
        <f>'1. VSEBINA_SADRŽAJ'!A29</f>
        <v>Partner 2 - </v>
      </c>
      <c r="B296" s="84">
        <f>SUM(B33:B36)-B39-B40</f>
        <v>0</v>
      </c>
      <c r="C296" s="84">
        <f>IF(B296-E296-F296-G296-H296-I296&lt;0,"Error",B296-E296-F296-H296-G296-I296)</f>
        <v>0</v>
      </c>
      <c r="D296" s="109" t="e">
        <f>IF(C296/(B296-I296)&gt;85%,"Error",C296/(B296-I296))</f>
        <v>#DIV/0!</v>
      </c>
      <c r="E296" s="107"/>
      <c r="F296" s="107"/>
      <c r="G296" s="107"/>
      <c r="H296" s="107"/>
      <c r="I296" s="108"/>
      <c r="J296" s="8"/>
      <c r="L296" s="85"/>
    </row>
    <row r="297" spans="1:10" ht="14.25">
      <c r="A297" s="271" t="str">
        <f>'1. VSEBINA_SADRŽAJ'!A30</f>
        <v>Partner 3 -</v>
      </c>
      <c r="B297" s="84">
        <f>SUM(B46:B49)-B52-B53</f>
        <v>0</v>
      </c>
      <c r="C297" s="84">
        <f aca="true" t="shared" si="0" ref="C297:C314">IF(B297-E297-F297-G297-H297-I297&lt;0,"Error",B297-E297-F297-H297-G297-I297)</f>
        <v>0</v>
      </c>
      <c r="D297" s="109" t="e">
        <f aca="true" t="shared" si="1" ref="D297:D314">IF(C297/(B297-I297)&gt;85%,"Error",C297/(B297-I297))</f>
        <v>#DIV/0!</v>
      </c>
      <c r="E297" s="107"/>
      <c r="F297" s="107"/>
      <c r="G297" s="107"/>
      <c r="H297" s="107"/>
      <c r="I297" s="108"/>
      <c r="J297" s="8"/>
    </row>
    <row r="298" spans="1:10" ht="14.25">
      <c r="A298" s="271" t="str">
        <f>'1. VSEBINA_SADRŽAJ'!A31</f>
        <v>Partner 4 -</v>
      </c>
      <c r="B298" s="84">
        <f>SUM(B59:B62)-B65-B66</f>
        <v>0</v>
      </c>
      <c r="C298" s="84">
        <f t="shared" si="0"/>
        <v>0</v>
      </c>
      <c r="D298" s="109" t="e">
        <f t="shared" si="1"/>
        <v>#DIV/0!</v>
      </c>
      <c r="E298" s="107"/>
      <c r="F298" s="107"/>
      <c r="G298" s="107"/>
      <c r="H298" s="107"/>
      <c r="I298" s="108"/>
      <c r="J298" s="8"/>
    </row>
    <row r="299" spans="1:10" ht="14.25">
      <c r="A299" s="271" t="str">
        <f>'1. VSEBINA_SADRŽAJ'!A32</f>
        <v>Partner 5 -</v>
      </c>
      <c r="B299" s="84">
        <f>SUM(B72:B75)-B78-B79</f>
        <v>0</v>
      </c>
      <c r="C299" s="84">
        <f t="shared" si="0"/>
        <v>0</v>
      </c>
      <c r="D299" s="109" t="e">
        <f t="shared" si="1"/>
        <v>#DIV/0!</v>
      </c>
      <c r="E299" s="107"/>
      <c r="F299" s="107"/>
      <c r="G299" s="107"/>
      <c r="H299" s="107"/>
      <c r="I299" s="108"/>
      <c r="J299" s="8"/>
    </row>
    <row r="300" spans="1:10" ht="14.25">
      <c r="A300" s="271" t="str">
        <f>'1. VSEBINA_SADRŽAJ'!A33</f>
        <v>Partner 6 -</v>
      </c>
      <c r="B300" s="84">
        <f>SUM(B85:B88)-B91-B92</f>
        <v>0</v>
      </c>
      <c r="C300" s="84">
        <f t="shared" si="0"/>
        <v>0</v>
      </c>
      <c r="D300" s="109" t="e">
        <f t="shared" si="1"/>
        <v>#DIV/0!</v>
      </c>
      <c r="E300" s="107"/>
      <c r="F300" s="107"/>
      <c r="G300" s="107"/>
      <c r="H300" s="107"/>
      <c r="I300" s="108"/>
      <c r="J300" s="8"/>
    </row>
    <row r="301" spans="1:10" ht="14.25">
      <c r="A301" s="271" t="str">
        <f>'1. VSEBINA_SADRŽAJ'!A34</f>
        <v>Partner 7 -</v>
      </c>
      <c r="B301" s="84">
        <f>SUM(B98:B101)-B104-B105</f>
        <v>0</v>
      </c>
      <c r="C301" s="84">
        <f t="shared" si="0"/>
        <v>0</v>
      </c>
      <c r="D301" s="109" t="e">
        <f t="shared" si="1"/>
        <v>#DIV/0!</v>
      </c>
      <c r="E301" s="107"/>
      <c r="F301" s="107"/>
      <c r="G301" s="107"/>
      <c r="H301" s="107"/>
      <c r="I301" s="108"/>
      <c r="J301" s="8"/>
    </row>
    <row r="302" spans="1:10" ht="14.25">
      <c r="A302" s="271" t="str">
        <f>'1. VSEBINA_SADRŽAJ'!A35</f>
        <v>Partner 8 -</v>
      </c>
      <c r="B302" s="84">
        <f>SUM(B111:B114)-B117-B118</f>
        <v>0</v>
      </c>
      <c r="C302" s="84">
        <f t="shared" si="0"/>
        <v>0</v>
      </c>
      <c r="D302" s="109" t="e">
        <f t="shared" si="1"/>
        <v>#DIV/0!</v>
      </c>
      <c r="E302" s="107"/>
      <c r="F302" s="107"/>
      <c r="G302" s="107"/>
      <c r="H302" s="107"/>
      <c r="I302" s="108"/>
      <c r="J302" s="8"/>
    </row>
    <row r="303" spans="1:10" ht="14.25">
      <c r="A303" s="271" t="str">
        <f>'1. VSEBINA_SADRŽAJ'!A36</f>
        <v>Partner 9 -</v>
      </c>
      <c r="B303" s="84">
        <f>SUM(B124:B127)-B130-B131</f>
        <v>0</v>
      </c>
      <c r="C303" s="84">
        <f t="shared" si="0"/>
        <v>0</v>
      </c>
      <c r="D303" s="109" t="e">
        <f t="shared" si="1"/>
        <v>#DIV/0!</v>
      </c>
      <c r="E303" s="107"/>
      <c r="F303" s="107"/>
      <c r="G303" s="107"/>
      <c r="H303" s="107"/>
      <c r="I303" s="108"/>
      <c r="J303" s="8"/>
    </row>
    <row r="304" spans="1:10" ht="14.25">
      <c r="A304" s="271" t="str">
        <f>'1. VSEBINA_SADRŽAJ'!A37</f>
        <v>Partner 10 -</v>
      </c>
      <c r="B304" s="84">
        <f>SUM(B137:B140)-B143-B144</f>
        <v>0</v>
      </c>
      <c r="C304" s="84">
        <f t="shared" si="0"/>
        <v>0</v>
      </c>
      <c r="D304" s="109" t="e">
        <f t="shared" si="1"/>
        <v>#DIV/0!</v>
      </c>
      <c r="E304" s="107"/>
      <c r="F304" s="107"/>
      <c r="G304" s="107"/>
      <c r="H304" s="107"/>
      <c r="I304" s="108"/>
      <c r="J304" s="8"/>
    </row>
    <row r="305" spans="1:10" ht="14.25">
      <c r="A305" s="271" t="str">
        <f>'1. VSEBINA_SADRŽAJ'!A38</f>
        <v>Partner 11 -</v>
      </c>
      <c r="B305" s="84">
        <f>SUM(B150:B153)-B156-B157</f>
        <v>0</v>
      </c>
      <c r="C305" s="84">
        <f t="shared" si="0"/>
        <v>0</v>
      </c>
      <c r="D305" s="109" t="e">
        <f t="shared" si="1"/>
        <v>#DIV/0!</v>
      </c>
      <c r="E305" s="107"/>
      <c r="F305" s="107"/>
      <c r="G305" s="107"/>
      <c r="H305" s="107"/>
      <c r="I305" s="108"/>
      <c r="J305" s="8"/>
    </row>
    <row r="306" spans="1:10" ht="14.25">
      <c r="A306" s="271" t="str">
        <f>'1. VSEBINA_SADRŽAJ'!A39</f>
        <v>Partner 12 -</v>
      </c>
      <c r="B306" s="84">
        <f>SUM(B163:B166)-B169-B170</f>
        <v>0</v>
      </c>
      <c r="C306" s="84">
        <f t="shared" si="0"/>
        <v>0</v>
      </c>
      <c r="D306" s="109" t="e">
        <f t="shared" si="1"/>
        <v>#DIV/0!</v>
      </c>
      <c r="E306" s="107"/>
      <c r="F306" s="107"/>
      <c r="G306" s="107"/>
      <c r="H306" s="107"/>
      <c r="I306" s="108"/>
      <c r="J306" s="8"/>
    </row>
    <row r="307" spans="1:10" ht="14.25">
      <c r="A307" s="271" t="str">
        <f>'1. VSEBINA_SADRŽAJ'!A40</f>
        <v>Partner 13 -</v>
      </c>
      <c r="B307" s="84">
        <f>SUM(B176:B179)-B182-B183</f>
        <v>0</v>
      </c>
      <c r="C307" s="84">
        <f t="shared" si="0"/>
        <v>0</v>
      </c>
      <c r="D307" s="109" t="e">
        <f t="shared" si="1"/>
        <v>#DIV/0!</v>
      </c>
      <c r="E307" s="107"/>
      <c r="F307" s="107"/>
      <c r="G307" s="107"/>
      <c r="H307" s="107"/>
      <c r="I307" s="108"/>
      <c r="J307" s="8"/>
    </row>
    <row r="308" spans="1:10" ht="14.25">
      <c r="A308" s="271" t="str">
        <f>'1. VSEBINA_SADRŽAJ'!A41</f>
        <v>Partner 14 -</v>
      </c>
      <c r="B308" s="84">
        <f>SUM(B189:B192)-B195-B196</f>
        <v>0</v>
      </c>
      <c r="C308" s="84">
        <f t="shared" si="0"/>
        <v>0</v>
      </c>
      <c r="D308" s="109" t="e">
        <f t="shared" si="1"/>
        <v>#DIV/0!</v>
      </c>
      <c r="E308" s="107"/>
      <c r="F308" s="107"/>
      <c r="G308" s="107"/>
      <c r="H308" s="107"/>
      <c r="I308" s="108"/>
      <c r="J308" s="8"/>
    </row>
    <row r="309" spans="1:10" ht="14.25">
      <c r="A309" s="271" t="str">
        <f>'1. VSEBINA_SADRŽAJ'!A42</f>
        <v>Partner 15 -</v>
      </c>
      <c r="B309" s="84">
        <f>SUM(B202:B205)-B208-B209</f>
        <v>0</v>
      </c>
      <c r="C309" s="84">
        <f t="shared" si="0"/>
        <v>0</v>
      </c>
      <c r="D309" s="109" t="e">
        <f t="shared" si="1"/>
        <v>#DIV/0!</v>
      </c>
      <c r="E309" s="107"/>
      <c r="F309" s="107"/>
      <c r="G309" s="107"/>
      <c r="H309" s="107"/>
      <c r="I309" s="108"/>
      <c r="J309" s="8"/>
    </row>
    <row r="310" spans="1:10" ht="14.25">
      <c r="A310" s="271" t="str">
        <f>'1. VSEBINA_SADRŽAJ'!A43</f>
        <v>Partner 16 -</v>
      </c>
      <c r="B310" s="84">
        <f>SUM(B215:B218)-B221-B222</f>
        <v>0</v>
      </c>
      <c r="C310" s="84">
        <f t="shared" si="0"/>
        <v>0</v>
      </c>
      <c r="D310" s="109" t="e">
        <f t="shared" si="1"/>
        <v>#DIV/0!</v>
      </c>
      <c r="E310" s="107"/>
      <c r="F310" s="107"/>
      <c r="G310" s="107"/>
      <c r="H310" s="107"/>
      <c r="I310" s="108"/>
      <c r="J310" s="8"/>
    </row>
    <row r="311" spans="1:10" ht="14.25">
      <c r="A311" s="271" t="str">
        <f>'1. VSEBINA_SADRŽAJ'!A44</f>
        <v>Partner 17 -</v>
      </c>
      <c r="B311" s="84">
        <f>SUM(B228:B231)-B234-B235</f>
        <v>0</v>
      </c>
      <c r="C311" s="84">
        <f t="shared" si="0"/>
        <v>0</v>
      </c>
      <c r="D311" s="109" t="e">
        <f t="shared" si="1"/>
        <v>#DIV/0!</v>
      </c>
      <c r="E311" s="107"/>
      <c r="F311" s="107"/>
      <c r="G311" s="107"/>
      <c r="H311" s="107"/>
      <c r="I311" s="108"/>
      <c r="J311" s="8"/>
    </row>
    <row r="312" spans="1:10" ht="14.25">
      <c r="A312" s="271" t="str">
        <f>'1. VSEBINA_SADRŽAJ'!A45</f>
        <v>Partner 18 -</v>
      </c>
      <c r="B312" s="84">
        <f>SUM(B241:B244)-B247-B248</f>
        <v>0</v>
      </c>
      <c r="C312" s="84">
        <f t="shared" si="0"/>
        <v>0</v>
      </c>
      <c r="D312" s="109" t="e">
        <f t="shared" si="1"/>
        <v>#DIV/0!</v>
      </c>
      <c r="E312" s="107"/>
      <c r="F312" s="107"/>
      <c r="G312" s="107"/>
      <c r="H312" s="107"/>
      <c r="I312" s="108"/>
      <c r="J312" s="8"/>
    </row>
    <row r="313" spans="1:10" ht="14.25">
      <c r="A313" s="271" t="str">
        <f>'1. VSEBINA_SADRŽAJ'!A46</f>
        <v>Partner 19 - </v>
      </c>
      <c r="B313" s="84">
        <f>SUM(B254:B257)-B260-B261</f>
        <v>0</v>
      </c>
      <c r="C313" s="84">
        <f t="shared" si="0"/>
        <v>0</v>
      </c>
      <c r="D313" s="109" t="e">
        <f t="shared" si="1"/>
        <v>#DIV/0!</v>
      </c>
      <c r="E313" s="107"/>
      <c r="F313" s="107"/>
      <c r="G313" s="107"/>
      <c r="H313" s="107"/>
      <c r="I313" s="108"/>
      <c r="J313" s="8"/>
    </row>
    <row r="314" spans="1:10" ht="14.25">
      <c r="A314" s="271" t="str">
        <f>'1. VSEBINA_SADRŽAJ'!A47</f>
        <v>Partner 20 -</v>
      </c>
      <c r="B314" s="84">
        <f>SUM(B267:B270)-B273-B274</f>
        <v>0</v>
      </c>
      <c r="C314" s="84">
        <f t="shared" si="0"/>
        <v>0</v>
      </c>
      <c r="D314" s="109" t="e">
        <f t="shared" si="1"/>
        <v>#DIV/0!</v>
      </c>
      <c r="E314" s="107"/>
      <c r="F314" s="107"/>
      <c r="G314" s="107"/>
      <c r="H314" s="107"/>
      <c r="I314" s="108"/>
      <c r="J314" s="8"/>
    </row>
    <row r="315" spans="1:10" ht="15">
      <c r="A315" s="86" t="s">
        <v>123</v>
      </c>
      <c r="B315" s="87">
        <f>SUM(B295:B314)</f>
        <v>0</v>
      </c>
      <c r="C315" s="87">
        <f>SUM(C295:C314)</f>
        <v>0</v>
      </c>
      <c r="D315" s="87"/>
      <c r="E315" s="87">
        <f>SUM(E295:E314)</f>
        <v>0</v>
      </c>
      <c r="F315" s="87">
        <f>SUM(F295:F314)</f>
        <v>0</v>
      </c>
      <c r="G315" s="87">
        <f>SUM(G295:G314)</f>
        <v>0</v>
      </c>
      <c r="H315" s="87">
        <f>SUM(H295:H314)</f>
        <v>0</v>
      </c>
      <c r="I315" s="87">
        <f>SUM(I295:I314)</f>
        <v>0</v>
      </c>
      <c r="J315" s="8"/>
    </row>
    <row r="317" spans="1:2" ht="28.5" customHeight="1">
      <c r="A317" s="419" t="s">
        <v>194</v>
      </c>
      <c r="B317" s="404"/>
    </row>
    <row r="318" spans="1:25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48"/>
      <c r="V318" s="248"/>
      <c r="W318" s="248"/>
      <c r="X318" s="248"/>
      <c r="Y318" s="248"/>
    </row>
    <row r="319" spans="1:25" ht="15.75">
      <c r="A319" s="5"/>
      <c r="B319" s="390" t="s">
        <v>266</v>
      </c>
      <c r="C319" s="391"/>
      <c r="D319" s="2"/>
      <c r="E319" s="2"/>
      <c r="F319" s="2"/>
      <c r="G319" s="3"/>
      <c r="H319" s="3"/>
      <c r="I319" s="8"/>
      <c r="J319" s="8"/>
      <c r="K319" s="1"/>
      <c r="L319" s="1"/>
      <c r="M319" s="1"/>
      <c r="N319" s="1"/>
      <c r="O319" s="1"/>
      <c r="P319" s="1"/>
      <c r="Q319" s="1"/>
      <c r="V319" s="420" t="s">
        <v>62</v>
      </c>
      <c r="W319" s="420"/>
      <c r="X319" s="420"/>
      <c r="Y319" s="420"/>
    </row>
    <row r="320" spans="1:25" ht="31.5">
      <c r="A320" s="256" t="s">
        <v>195</v>
      </c>
      <c r="B320" s="382">
        <f>B284</f>
        <v>0</v>
      </c>
      <c r="C320" s="381"/>
      <c r="D320" s="2"/>
      <c r="E320" s="2"/>
      <c r="F320" s="2"/>
      <c r="G320" s="285"/>
      <c r="H320" s="3"/>
      <c r="I320" s="8"/>
      <c r="J320" s="8"/>
      <c r="K320" s="1"/>
      <c r="L320" s="1"/>
      <c r="M320" s="1"/>
      <c r="N320" s="1"/>
      <c r="O320" s="1"/>
      <c r="P320" s="1"/>
      <c r="Q320" s="1"/>
      <c r="V320" s="414"/>
      <c r="W320" s="414"/>
      <c r="X320" s="414"/>
      <c r="Y320" s="414"/>
    </row>
    <row r="321" spans="1:25" ht="30">
      <c r="A321" s="257" t="s">
        <v>196</v>
      </c>
      <c r="B321" s="380">
        <f>B26+B39+B52+B65+B78+B91+B104+B117+B130+B143+B156+B273+B169+B182+B195+B208+B221+B234+B247+B260</f>
        <v>0</v>
      </c>
      <c r="C321" s="381"/>
      <c r="D321" s="2"/>
      <c r="E321" s="2"/>
      <c r="F321" s="2"/>
      <c r="G321" s="3"/>
      <c r="H321" s="3"/>
      <c r="I321" s="8"/>
      <c r="J321" s="8"/>
      <c r="K321" s="1"/>
      <c r="L321" s="1"/>
      <c r="M321" s="1"/>
      <c r="N321" s="1"/>
      <c r="O321" s="1"/>
      <c r="P321" s="1"/>
      <c r="Q321" s="1"/>
      <c r="V321" s="401"/>
      <c r="W321" s="401"/>
      <c r="X321" s="401"/>
      <c r="Y321" s="401"/>
    </row>
    <row r="322" spans="1:25" ht="30">
      <c r="A322" s="257" t="s">
        <v>197</v>
      </c>
      <c r="B322" s="380">
        <f>B27+B40+B53+B66+B79+B92+B105+B118+B131+B144+B157+B274+B170+B183+B196+B209+B222+B235+B248+B261</f>
        <v>0</v>
      </c>
      <c r="C322" s="381"/>
      <c r="D322" s="2"/>
      <c r="E322" s="2"/>
      <c r="F322" s="272"/>
      <c r="G322" s="3"/>
      <c r="H322" s="3"/>
      <c r="I322" s="8"/>
      <c r="J322" s="8"/>
      <c r="K322" s="1"/>
      <c r="L322" s="1"/>
      <c r="M322" s="1"/>
      <c r="N322" s="1"/>
      <c r="O322" s="1"/>
      <c r="P322" s="1"/>
      <c r="Q322" s="1"/>
      <c r="V322" s="10"/>
      <c r="W322" s="10"/>
      <c r="X322" s="10"/>
      <c r="Y322" s="10"/>
    </row>
    <row r="323" spans="1:25" ht="31.5">
      <c r="A323" s="256" t="s">
        <v>198</v>
      </c>
      <c r="B323" s="382">
        <f>B315</f>
        <v>0</v>
      </c>
      <c r="C323" s="381"/>
      <c r="D323" s="2"/>
      <c r="E323" s="2"/>
      <c r="F323" s="2"/>
      <c r="G323" s="3"/>
      <c r="H323" s="3"/>
      <c r="I323" s="8"/>
      <c r="J323" s="8"/>
      <c r="K323" s="1"/>
      <c r="L323" s="1"/>
      <c r="M323" s="1"/>
      <c r="N323" s="1"/>
      <c r="O323" s="1"/>
      <c r="P323" s="1"/>
      <c r="Q323" s="1"/>
      <c r="V323" s="414">
        <v>1</v>
      </c>
      <c r="W323" s="414"/>
      <c r="X323" s="414"/>
      <c r="Y323" s="414"/>
    </row>
    <row r="324" spans="1:25" ht="30">
      <c r="A324" s="257" t="s">
        <v>267</v>
      </c>
      <c r="B324" s="382">
        <f>C315</f>
        <v>0</v>
      </c>
      <c r="C324" s="381"/>
      <c r="D324" s="2"/>
      <c r="E324" s="2"/>
      <c r="F324" s="2"/>
      <c r="G324" s="3"/>
      <c r="H324" s="3"/>
      <c r="I324" s="8"/>
      <c r="J324" s="8"/>
      <c r="K324" s="1"/>
      <c r="L324" s="1"/>
      <c r="M324" s="1"/>
      <c r="N324" s="1"/>
      <c r="O324" s="1"/>
      <c r="P324" s="1"/>
      <c r="Q324" s="1"/>
      <c r="V324" s="421">
        <v>0.9985663221695547</v>
      </c>
      <c r="W324" s="421"/>
      <c r="X324" s="421"/>
      <c r="Y324" s="421"/>
    </row>
    <row r="325" spans="1:25" ht="30">
      <c r="A325" s="257" t="s">
        <v>199</v>
      </c>
      <c r="B325" s="382">
        <f>B326+B327</f>
        <v>0</v>
      </c>
      <c r="C325" s="381"/>
      <c r="D325" s="2"/>
      <c r="E325" s="2"/>
      <c r="F325" s="2"/>
      <c r="G325" s="3"/>
      <c r="H325" s="3"/>
      <c r="I325" s="8"/>
      <c r="J325" s="8"/>
      <c r="K325" s="1"/>
      <c r="L325" s="1"/>
      <c r="M325" s="1"/>
      <c r="N325" s="1"/>
      <c r="O325" s="1"/>
      <c r="P325" s="1"/>
      <c r="Q325" s="1"/>
      <c r="V325" s="421">
        <v>0.001433677830445256</v>
      </c>
      <c r="W325" s="421"/>
      <c r="X325" s="421"/>
      <c r="Y325" s="421"/>
    </row>
    <row r="326" spans="1:25" ht="30">
      <c r="A326" s="257" t="s">
        <v>60</v>
      </c>
      <c r="B326" s="380">
        <f>E315+F315+G315+H315</f>
        <v>0</v>
      </c>
      <c r="C326" s="381"/>
      <c r="D326" s="2"/>
      <c r="E326" s="2"/>
      <c r="F326" s="2"/>
      <c r="G326" s="3"/>
      <c r="H326" s="3"/>
      <c r="I326" s="8"/>
      <c r="J326" s="8"/>
      <c r="K326" s="1"/>
      <c r="L326" s="1"/>
      <c r="M326" s="1"/>
      <c r="N326" s="1"/>
      <c r="O326" s="1"/>
      <c r="P326" s="1"/>
      <c r="Q326" s="1"/>
      <c r="V326" s="415">
        <v>0.001433677830445256</v>
      </c>
      <c r="W326" s="415"/>
      <c r="X326" s="415"/>
      <c r="Y326" s="415"/>
    </row>
    <row r="327" spans="1:25" ht="30">
      <c r="A327" s="257" t="s">
        <v>61</v>
      </c>
      <c r="B327" s="380">
        <f>I315</f>
        <v>0</v>
      </c>
      <c r="C327" s="381"/>
      <c r="D327" s="2"/>
      <c r="E327" s="2"/>
      <c r="F327" s="2"/>
      <c r="G327" s="3"/>
      <c r="H327" s="3"/>
      <c r="I327" s="8"/>
      <c r="J327" s="8"/>
      <c r="K327" s="1"/>
      <c r="L327" s="1"/>
      <c r="M327" s="1"/>
      <c r="N327" s="1"/>
      <c r="O327" s="1"/>
      <c r="P327" s="1"/>
      <c r="Q327" s="1"/>
      <c r="V327" s="415">
        <v>0</v>
      </c>
      <c r="W327" s="415"/>
      <c r="X327" s="415"/>
      <c r="Y327" s="415"/>
    </row>
    <row r="328" spans="1:25" ht="42" customHeight="1">
      <c r="A328" s="359" t="s">
        <v>201</v>
      </c>
      <c r="B328" s="314"/>
      <c r="C328" s="314"/>
      <c r="D328" s="314"/>
      <c r="E328" s="314"/>
      <c r="F328" s="314"/>
      <c r="G328" s="6"/>
      <c r="H328" s="7"/>
      <c r="I328" s="7"/>
      <c r="J328" s="7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135"/>
      <c r="V328" s="135"/>
      <c r="W328" s="135"/>
      <c r="X328" s="135"/>
      <c r="Y328" s="135"/>
    </row>
    <row r="329" spans="1:25" ht="43.5" customHeight="1">
      <c r="A329" s="359" t="s">
        <v>22</v>
      </c>
      <c r="B329" s="314"/>
      <c r="C329" s="314"/>
      <c r="D329" s="314"/>
      <c r="E329" s="314"/>
      <c r="F329" s="314"/>
      <c r="G329" s="6"/>
      <c r="H329" s="7"/>
      <c r="I329" s="7"/>
      <c r="J329" s="7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135"/>
      <c r="V329" s="135"/>
      <c r="W329" s="135"/>
      <c r="X329" s="135"/>
      <c r="Y329" s="135"/>
    </row>
    <row r="330" spans="1:25" ht="14.25" customHeight="1">
      <c r="A330" s="6"/>
      <c r="B330" s="88"/>
      <c r="C330" s="88"/>
      <c r="D330" s="88"/>
      <c r="E330" s="88"/>
      <c r="F330" s="88"/>
      <c r="G330" s="6"/>
      <c r="H330" s="7"/>
      <c r="I330" s="7"/>
      <c r="J330" s="7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135"/>
      <c r="V330" s="135"/>
      <c r="W330" s="135"/>
      <c r="X330" s="135"/>
      <c r="Y330" s="135"/>
    </row>
    <row r="331" spans="1:25" ht="14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135"/>
      <c r="V331" s="135"/>
      <c r="W331" s="135"/>
      <c r="X331" s="135"/>
      <c r="Y331" s="135"/>
    </row>
    <row r="332" spans="1:5" ht="39" customHeight="1">
      <c r="A332" s="399" t="s">
        <v>203</v>
      </c>
      <c r="B332" s="399"/>
      <c r="C332" s="399"/>
      <c r="D332" s="399"/>
      <c r="E332" s="74" t="s">
        <v>79</v>
      </c>
    </row>
    <row r="333" spans="1:6" ht="43.5" customHeight="1">
      <c r="A333" s="320" t="s">
        <v>202</v>
      </c>
      <c r="B333" s="320"/>
      <c r="C333" s="320"/>
      <c r="D333" s="428"/>
      <c r="E333" s="428"/>
      <c r="F333" s="428"/>
    </row>
    <row r="334" spans="1:8" ht="59.25">
      <c r="A334" s="244" t="s">
        <v>204</v>
      </c>
      <c r="B334" s="244" t="s">
        <v>205</v>
      </c>
      <c r="C334" s="244" t="s">
        <v>239</v>
      </c>
      <c r="D334" s="244" t="s">
        <v>206</v>
      </c>
      <c r="E334" s="397" t="s">
        <v>152</v>
      </c>
      <c r="F334" s="398"/>
      <c r="G334" s="89"/>
      <c r="H334" s="89"/>
    </row>
    <row r="335" spans="1:6" ht="14.25">
      <c r="A335" s="90"/>
      <c r="B335" s="90"/>
      <c r="C335" s="90"/>
      <c r="D335" s="90"/>
      <c r="E335" s="405"/>
      <c r="F335" s="406"/>
    </row>
    <row r="336" spans="1:6" ht="14.25">
      <c r="A336" s="90"/>
      <c r="B336" s="90"/>
      <c r="C336" s="90"/>
      <c r="D336" s="90"/>
      <c r="E336" s="405"/>
      <c r="F336" s="406"/>
    </row>
    <row r="337" spans="1:6" ht="14.25">
      <c r="A337" s="90"/>
      <c r="B337" s="90"/>
      <c r="C337" s="90"/>
      <c r="D337" s="90"/>
      <c r="E337" s="405"/>
      <c r="F337" s="406"/>
    </row>
    <row r="338" spans="1:6" ht="14.25">
      <c r="A338" s="90"/>
      <c r="B338" s="90"/>
      <c r="C338" s="90"/>
      <c r="D338" s="90"/>
      <c r="E338" s="405"/>
      <c r="F338" s="406"/>
    </row>
    <row r="339" spans="1:6" ht="14.25">
      <c r="A339" s="90"/>
      <c r="B339" s="90"/>
      <c r="C339" s="90"/>
      <c r="D339" s="90"/>
      <c r="E339" s="405"/>
      <c r="F339" s="406"/>
    </row>
    <row r="340" spans="1:6" ht="14.25">
      <c r="A340" s="90"/>
      <c r="B340" s="90"/>
      <c r="C340" s="90"/>
      <c r="D340" s="90"/>
      <c r="E340" s="405"/>
      <c r="F340" s="406"/>
    </row>
    <row r="341" spans="1:6" ht="14.25">
      <c r="A341" s="91"/>
      <c r="B341" s="91"/>
      <c r="C341" s="91"/>
      <c r="D341" s="91"/>
      <c r="E341" s="92"/>
      <c r="F341" s="92"/>
    </row>
    <row r="343" spans="1:4" ht="19.5" customHeight="1">
      <c r="A343" s="399" t="s">
        <v>268</v>
      </c>
      <c r="B343" s="399"/>
      <c r="C343" s="399"/>
      <c r="D343" s="399"/>
    </row>
    <row r="344" spans="1:4" ht="14.25">
      <c r="A344" s="313" t="s">
        <v>207</v>
      </c>
      <c r="B344" s="395"/>
      <c r="C344" s="395"/>
      <c r="D344" s="395"/>
    </row>
    <row r="346" spans="1:6" ht="44.25" customHeight="1">
      <c r="A346" s="413" t="s">
        <v>269</v>
      </c>
      <c r="B346" s="359"/>
      <c r="C346" s="359"/>
      <c r="D346" s="359"/>
      <c r="E346" s="359"/>
      <c r="F346" s="359"/>
    </row>
    <row r="347" spans="1:9" ht="14.25">
      <c r="A347" s="7"/>
      <c r="B347" s="7"/>
      <c r="C347" s="7"/>
      <c r="D347" s="7"/>
      <c r="E347" s="7"/>
      <c r="F347" s="7"/>
      <c r="G347" s="7"/>
      <c r="H347" s="7"/>
      <c r="I347" s="7"/>
    </row>
    <row r="348" spans="1:10" ht="88.5">
      <c r="A348" s="93" t="s">
        <v>124</v>
      </c>
      <c r="B348" s="94">
        <v>2008</v>
      </c>
      <c r="C348" s="95">
        <v>2009</v>
      </c>
      <c r="D348" s="94">
        <v>2010</v>
      </c>
      <c r="E348" s="95">
        <v>2011</v>
      </c>
      <c r="F348" s="94">
        <v>2012</v>
      </c>
      <c r="G348" s="94">
        <v>2013</v>
      </c>
      <c r="H348" s="94">
        <v>2014</v>
      </c>
      <c r="I348" s="94">
        <v>2015</v>
      </c>
      <c r="J348" s="96" t="s">
        <v>23</v>
      </c>
    </row>
    <row r="349" spans="1:10" ht="15">
      <c r="A349" s="271" t="str">
        <f>'1. VSEBINA_SADRŽAJ'!A28</f>
        <v>LP - Partner 1 -</v>
      </c>
      <c r="B349" s="84">
        <f>'2. PODROBNI DEL_ DETALJNI DIO'!G221+'2. PODROBNI DEL_ DETALJNI DIO'!AD166+'2. PODROBNI DEL_ DETALJNI DIO'!AD115+'2. PODROBNI DEL_ DETALJNI DIO'!AB19</f>
        <v>0</v>
      </c>
      <c r="C349" s="84">
        <f>'2. PODROBNI DEL_ DETALJNI DIO'!H221+'2. PODROBNI DEL_ DETALJNI DIO'!AE166+'2. PODROBNI DEL_ DETALJNI DIO'!AE115+'2. PODROBNI DEL_ DETALJNI DIO'!AC19</f>
        <v>0</v>
      </c>
      <c r="D349" s="84">
        <f>'2. PODROBNI DEL_ DETALJNI DIO'!I221+'2. PODROBNI DEL_ DETALJNI DIO'!AF166+'2. PODROBNI DEL_ DETALJNI DIO'!AF115+'2. PODROBNI DEL_ DETALJNI DIO'!AD19</f>
        <v>0</v>
      </c>
      <c r="E349" s="84">
        <f>'2. PODROBNI DEL_ DETALJNI DIO'!J221+'2. PODROBNI DEL_ DETALJNI DIO'!AG166+'2. PODROBNI DEL_ DETALJNI DIO'!AG115+'2. PODROBNI DEL_ DETALJNI DIO'!AE19</f>
        <v>0</v>
      </c>
      <c r="F349" s="84">
        <f>'2. PODROBNI DEL_ DETALJNI DIO'!K221+'2. PODROBNI DEL_ DETALJNI DIO'!AH166+'2. PODROBNI DEL_ DETALJNI DIO'!AH115+'2. PODROBNI DEL_ DETALJNI DIO'!AF19</f>
        <v>0</v>
      </c>
      <c r="G349" s="84">
        <f>'2. PODROBNI DEL_ DETALJNI DIO'!L221+'2. PODROBNI DEL_ DETALJNI DIO'!AI166+'2. PODROBNI DEL_ DETALJNI DIO'!AI115+'2. PODROBNI DEL_ DETALJNI DIO'!AG19</f>
        <v>0</v>
      </c>
      <c r="H349" s="84">
        <f>'2. PODROBNI DEL_ DETALJNI DIO'!M221+'2. PODROBNI DEL_ DETALJNI DIO'!AJ166+'2. PODROBNI DEL_ DETALJNI DIO'!AJ115+'2. PODROBNI DEL_ DETALJNI DIO'!AH19</f>
        <v>0</v>
      </c>
      <c r="I349" s="84">
        <f>'2. PODROBNI DEL_ DETALJNI DIO'!N221+'2. PODROBNI DEL_ DETALJNI DIO'!AK166+'2. PODROBNI DEL_ DETALJNI DIO'!AK115+'2. PODROBNI DEL_ DETALJNI DIO'!AI19</f>
        <v>0</v>
      </c>
      <c r="J349" s="97">
        <f aca="true" t="shared" si="2" ref="J349:J359">SUM(B349:I349)</f>
        <v>0</v>
      </c>
    </row>
    <row r="350" spans="1:10" ht="16.5" customHeight="1">
      <c r="A350" s="271" t="str">
        <f>'1. VSEBINA_SADRŽAJ'!A29</f>
        <v>Partner 2 - </v>
      </c>
      <c r="B350" s="84">
        <f>'2. PODROBNI DEL_ DETALJNI DIO'!G222+'2. PODROBNI DEL_ DETALJNI DIO'!AD167+'2. PODROBNI DEL_ DETALJNI DIO'!AD116+'2. PODROBNI DEL_ DETALJNI DIO'!AB20</f>
        <v>0</v>
      </c>
      <c r="C350" s="84">
        <f>'2. PODROBNI DEL_ DETALJNI DIO'!H222+'2. PODROBNI DEL_ DETALJNI DIO'!AE167+'2. PODROBNI DEL_ DETALJNI DIO'!AE116+'2. PODROBNI DEL_ DETALJNI DIO'!AC20</f>
        <v>0</v>
      </c>
      <c r="D350" s="84">
        <f>'2. PODROBNI DEL_ DETALJNI DIO'!I222+'2. PODROBNI DEL_ DETALJNI DIO'!AF167+'2. PODROBNI DEL_ DETALJNI DIO'!AF116+'2. PODROBNI DEL_ DETALJNI DIO'!AD20</f>
        <v>0</v>
      </c>
      <c r="E350" s="84">
        <f>'2. PODROBNI DEL_ DETALJNI DIO'!J222+'2. PODROBNI DEL_ DETALJNI DIO'!AG167+'2. PODROBNI DEL_ DETALJNI DIO'!AG116+'2. PODROBNI DEL_ DETALJNI DIO'!AE20</f>
        <v>0</v>
      </c>
      <c r="F350" s="84">
        <f>'2. PODROBNI DEL_ DETALJNI DIO'!K222+'2. PODROBNI DEL_ DETALJNI DIO'!AH167+'2. PODROBNI DEL_ DETALJNI DIO'!AH116+'2. PODROBNI DEL_ DETALJNI DIO'!AF20</f>
        <v>0</v>
      </c>
      <c r="G350" s="84">
        <f>'2. PODROBNI DEL_ DETALJNI DIO'!L222+'2. PODROBNI DEL_ DETALJNI DIO'!AI167+'2. PODROBNI DEL_ DETALJNI DIO'!AI116+'2. PODROBNI DEL_ DETALJNI DIO'!AG20</f>
        <v>0</v>
      </c>
      <c r="H350" s="84">
        <f>'2. PODROBNI DEL_ DETALJNI DIO'!M222+'2. PODROBNI DEL_ DETALJNI DIO'!AJ167+'2. PODROBNI DEL_ DETALJNI DIO'!AJ116+'2. PODROBNI DEL_ DETALJNI DIO'!AH20</f>
        <v>0</v>
      </c>
      <c r="I350" s="84">
        <f>'2. PODROBNI DEL_ DETALJNI DIO'!N222+'2. PODROBNI DEL_ DETALJNI DIO'!AK167+'2. PODROBNI DEL_ DETALJNI DIO'!AK116+'2. PODROBNI DEL_ DETALJNI DIO'!AI20</f>
        <v>0</v>
      </c>
      <c r="J350" s="97">
        <f t="shared" si="2"/>
        <v>0</v>
      </c>
    </row>
    <row r="351" spans="1:10" ht="15">
      <c r="A351" s="271" t="str">
        <f>'1. VSEBINA_SADRŽAJ'!A30</f>
        <v>Partner 3 -</v>
      </c>
      <c r="B351" s="84">
        <f>'2. PODROBNI DEL_ DETALJNI DIO'!G223+'2. PODROBNI DEL_ DETALJNI DIO'!AD168+'2. PODROBNI DEL_ DETALJNI DIO'!AD117+'2. PODROBNI DEL_ DETALJNI DIO'!AB21</f>
        <v>0</v>
      </c>
      <c r="C351" s="84">
        <f>'2. PODROBNI DEL_ DETALJNI DIO'!H223+'2. PODROBNI DEL_ DETALJNI DIO'!AE168+'2. PODROBNI DEL_ DETALJNI DIO'!AE117+'2. PODROBNI DEL_ DETALJNI DIO'!AC21</f>
        <v>0</v>
      </c>
      <c r="D351" s="84">
        <f>'2. PODROBNI DEL_ DETALJNI DIO'!I223+'2. PODROBNI DEL_ DETALJNI DIO'!AF168+'2. PODROBNI DEL_ DETALJNI DIO'!AF117+'2. PODROBNI DEL_ DETALJNI DIO'!AD21</f>
        <v>0</v>
      </c>
      <c r="E351" s="84">
        <f>'2. PODROBNI DEL_ DETALJNI DIO'!J223+'2. PODROBNI DEL_ DETALJNI DIO'!AG168+'2. PODROBNI DEL_ DETALJNI DIO'!AG117+'2. PODROBNI DEL_ DETALJNI DIO'!AE21</f>
        <v>0</v>
      </c>
      <c r="F351" s="84">
        <f>'2. PODROBNI DEL_ DETALJNI DIO'!K223+'2. PODROBNI DEL_ DETALJNI DIO'!AH168+'2. PODROBNI DEL_ DETALJNI DIO'!AH117+'2. PODROBNI DEL_ DETALJNI DIO'!AF21</f>
        <v>0</v>
      </c>
      <c r="G351" s="84">
        <f>'2. PODROBNI DEL_ DETALJNI DIO'!L223+'2. PODROBNI DEL_ DETALJNI DIO'!AI168+'2. PODROBNI DEL_ DETALJNI DIO'!AI117+'2. PODROBNI DEL_ DETALJNI DIO'!AG21</f>
        <v>0</v>
      </c>
      <c r="H351" s="84">
        <f>'2. PODROBNI DEL_ DETALJNI DIO'!M223+'2. PODROBNI DEL_ DETALJNI DIO'!AJ168+'2. PODROBNI DEL_ DETALJNI DIO'!AJ117+'2. PODROBNI DEL_ DETALJNI DIO'!AH21</f>
        <v>0</v>
      </c>
      <c r="I351" s="84">
        <f>'2. PODROBNI DEL_ DETALJNI DIO'!N223+'2. PODROBNI DEL_ DETALJNI DIO'!AK168+'2. PODROBNI DEL_ DETALJNI DIO'!AK117+'2. PODROBNI DEL_ DETALJNI DIO'!AI21</f>
        <v>0</v>
      </c>
      <c r="J351" s="97">
        <f t="shared" si="2"/>
        <v>0</v>
      </c>
    </row>
    <row r="352" spans="1:10" ht="15">
      <c r="A352" s="271" t="str">
        <f>'1. VSEBINA_SADRŽAJ'!A31</f>
        <v>Partner 4 -</v>
      </c>
      <c r="B352" s="84">
        <f>'2. PODROBNI DEL_ DETALJNI DIO'!G224+'2. PODROBNI DEL_ DETALJNI DIO'!AD169+'2. PODROBNI DEL_ DETALJNI DIO'!AD118+'2. PODROBNI DEL_ DETALJNI DIO'!AB22</f>
        <v>0</v>
      </c>
      <c r="C352" s="84">
        <f>'2. PODROBNI DEL_ DETALJNI DIO'!H224+'2. PODROBNI DEL_ DETALJNI DIO'!AE169+'2. PODROBNI DEL_ DETALJNI DIO'!AE118+'2. PODROBNI DEL_ DETALJNI DIO'!AC22</f>
        <v>0</v>
      </c>
      <c r="D352" s="84">
        <f>'2. PODROBNI DEL_ DETALJNI DIO'!I224+'2. PODROBNI DEL_ DETALJNI DIO'!AF169+'2. PODROBNI DEL_ DETALJNI DIO'!AF118+'2. PODROBNI DEL_ DETALJNI DIO'!AD22</f>
        <v>0</v>
      </c>
      <c r="E352" s="84">
        <f>'2. PODROBNI DEL_ DETALJNI DIO'!J224+'2. PODROBNI DEL_ DETALJNI DIO'!AG169+'2. PODROBNI DEL_ DETALJNI DIO'!AG118+'2. PODROBNI DEL_ DETALJNI DIO'!AE22</f>
        <v>0</v>
      </c>
      <c r="F352" s="84">
        <f>'2. PODROBNI DEL_ DETALJNI DIO'!K224+'2. PODROBNI DEL_ DETALJNI DIO'!AH169+'2. PODROBNI DEL_ DETALJNI DIO'!AH118+'2. PODROBNI DEL_ DETALJNI DIO'!AF22</f>
        <v>0</v>
      </c>
      <c r="G352" s="84">
        <f>'2. PODROBNI DEL_ DETALJNI DIO'!L224+'2. PODROBNI DEL_ DETALJNI DIO'!AI169+'2. PODROBNI DEL_ DETALJNI DIO'!AI118+'2. PODROBNI DEL_ DETALJNI DIO'!AG22</f>
        <v>0</v>
      </c>
      <c r="H352" s="84">
        <f>'2. PODROBNI DEL_ DETALJNI DIO'!M224+'2. PODROBNI DEL_ DETALJNI DIO'!AJ169+'2. PODROBNI DEL_ DETALJNI DIO'!AJ118+'2. PODROBNI DEL_ DETALJNI DIO'!AH22</f>
        <v>0</v>
      </c>
      <c r="I352" s="84">
        <f>'2. PODROBNI DEL_ DETALJNI DIO'!N224+'2. PODROBNI DEL_ DETALJNI DIO'!AK169+'2. PODROBNI DEL_ DETALJNI DIO'!AK118+'2. PODROBNI DEL_ DETALJNI DIO'!AI22</f>
        <v>0</v>
      </c>
      <c r="J352" s="97">
        <f t="shared" si="2"/>
        <v>0</v>
      </c>
    </row>
    <row r="353" spans="1:10" ht="15">
      <c r="A353" s="271" t="str">
        <f>'1. VSEBINA_SADRŽAJ'!A32</f>
        <v>Partner 5 -</v>
      </c>
      <c r="B353" s="84">
        <f>'2. PODROBNI DEL_ DETALJNI DIO'!G225+'2. PODROBNI DEL_ DETALJNI DIO'!AD170+'2. PODROBNI DEL_ DETALJNI DIO'!AD119+'2. PODROBNI DEL_ DETALJNI DIO'!AB23</f>
        <v>0</v>
      </c>
      <c r="C353" s="84">
        <f>'2. PODROBNI DEL_ DETALJNI DIO'!H225+'2. PODROBNI DEL_ DETALJNI DIO'!AE170+'2. PODROBNI DEL_ DETALJNI DIO'!AE119+'2. PODROBNI DEL_ DETALJNI DIO'!AC23</f>
        <v>0</v>
      </c>
      <c r="D353" s="84">
        <f>'2. PODROBNI DEL_ DETALJNI DIO'!I225+'2. PODROBNI DEL_ DETALJNI DIO'!AF170+'2. PODROBNI DEL_ DETALJNI DIO'!AF119+'2. PODROBNI DEL_ DETALJNI DIO'!AD23</f>
        <v>0</v>
      </c>
      <c r="E353" s="84">
        <f>'2. PODROBNI DEL_ DETALJNI DIO'!J225+'2. PODROBNI DEL_ DETALJNI DIO'!AG170+'2. PODROBNI DEL_ DETALJNI DIO'!AG119+'2. PODROBNI DEL_ DETALJNI DIO'!AE23</f>
        <v>0</v>
      </c>
      <c r="F353" s="84">
        <f>'2. PODROBNI DEL_ DETALJNI DIO'!K225+'2. PODROBNI DEL_ DETALJNI DIO'!AH170+'2. PODROBNI DEL_ DETALJNI DIO'!AH119+'2. PODROBNI DEL_ DETALJNI DIO'!AF23</f>
        <v>0</v>
      </c>
      <c r="G353" s="84">
        <f>'2. PODROBNI DEL_ DETALJNI DIO'!L225+'2. PODROBNI DEL_ DETALJNI DIO'!AI170+'2. PODROBNI DEL_ DETALJNI DIO'!AI119+'2. PODROBNI DEL_ DETALJNI DIO'!AG23</f>
        <v>0</v>
      </c>
      <c r="H353" s="84">
        <f>'2. PODROBNI DEL_ DETALJNI DIO'!M225+'2. PODROBNI DEL_ DETALJNI DIO'!AJ170+'2. PODROBNI DEL_ DETALJNI DIO'!AJ119+'2. PODROBNI DEL_ DETALJNI DIO'!AH23</f>
        <v>0</v>
      </c>
      <c r="I353" s="84">
        <f>'2. PODROBNI DEL_ DETALJNI DIO'!N225+'2. PODROBNI DEL_ DETALJNI DIO'!AK170+'2. PODROBNI DEL_ DETALJNI DIO'!AK119+'2. PODROBNI DEL_ DETALJNI DIO'!AI23</f>
        <v>0</v>
      </c>
      <c r="J353" s="97">
        <f t="shared" si="2"/>
        <v>0</v>
      </c>
    </row>
    <row r="354" spans="1:10" ht="15">
      <c r="A354" s="271" t="str">
        <f>'1. VSEBINA_SADRŽAJ'!A33</f>
        <v>Partner 6 -</v>
      </c>
      <c r="B354" s="84">
        <f>'2. PODROBNI DEL_ DETALJNI DIO'!G226+'2. PODROBNI DEL_ DETALJNI DIO'!AD171+'2. PODROBNI DEL_ DETALJNI DIO'!AD120+'2. PODROBNI DEL_ DETALJNI DIO'!AB24</f>
        <v>0</v>
      </c>
      <c r="C354" s="84">
        <f>'2. PODROBNI DEL_ DETALJNI DIO'!H226+'2. PODROBNI DEL_ DETALJNI DIO'!AE171+'2. PODROBNI DEL_ DETALJNI DIO'!AE120+'2. PODROBNI DEL_ DETALJNI DIO'!AC24</f>
        <v>0</v>
      </c>
      <c r="D354" s="84">
        <f>'2. PODROBNI DEL_ DETALJNI DIO'!I226+'2. PODROBNI DEL_ DETALJNI DIO'!AF171+'2. PODROBNI DEL_ DETALJNI DIO'!AF120+'2. PODROBNI DEL_ DETALJNI DIO'!AD24</f>
        <v>0</v>
      </c>
      <c r="E354" s="84">
        <f>'2. PODROBNI DEL_ DETALJNI DIO'!J226+'2. PODROBNI DEL_ DETALJNI DIO'!AG171+'2. PODROBNI DEL_ DETALJNI DIO'!AG120+'2. PODROBNI DEL_ DETALJNI DIO'!AE24</f>
        <v>0</v>
      </c>
      <c r="F354" s="84">
        <f>'2. PODROBNI DEL_ DETALJNI DIO'!K226+'2. PODROBNI DEL_ DETALJNI DIO'!AH171+'2. PODROBNI DEL_ DETALJNI DIO'!AH120+'2. PODROBNI DEL_ DETALJNI DIO'!AF24</f>
        <v>0</v>
      </c>
      <c r="G354" s="84">
        <f>'2. PODROBNI DEL_ DETALJNI DIO'!L226+'2. PODROBNI DEL_ DETALJNI DIO'!AI171+'2. PODROBNI DEL_ DETALJNI DIO'!AI120+'2. PODROBNI DEL_ DETALJNI DIO'!AG24</f>
        <v>0</v>
      </c>
      <c r="H354" s="84">
        <f>'2. PODROBNI DEL_ DETALJNI DIO'!M226+'2. PODROBNI DEL_ DETALJNI DIO'!AJ171+'2. PODROBNI DEL_ DETALJNI DIO'!AJ120+'2. PODROBNI DEL_ DETALJNI DIO'!AH24</f>
        <v>0</v>
      </c>
      <c r="I354" s="84">
        <f>'2. PODROBNI DEL_ DETALJNI DIO'!N226+'2. PODROBNI DEL_ DETALJNI DIO'!AK171+'2. PODROBNI DEL_ DETALJNI DIO'!AK120+'2. PODROBNI DEL_ DETALJNI DIO'!AI24</f>
        <v>0</v>
      </c>
      <c r="J354" s="97">
        <f t="shared" si="2"/>
        <v>0</v>
      </c>
    </row>
    <row r="355" spans="1:10" ht="15">
      <c r="A355" s="271" t="str">
        <f>'1. VSEBINA_SADRŽAJ'!A34</f>
        <v>Partner 7 -</v>
      </c>
      <c r="B355" s="84">
        <f>'2. PODROBNI DEL_ DETALJNI DIO'!G227+'2. PODROBNI DEL_ DETALJNI DIO'!AD172+'2. PODROBNI DEL_ DETALJNI DIO'!AD121+'2. PODROBNI DEL_ DETALJNI DIO'!AB25</f>
        <v>0</v>
      </c>
      <c r="C355" s="84">
        <f>'2. PODROBNI DEL_ DETALJNI DIO'!H227+'2. PODROBNI DEL_ DETALJNI DIO'!AE172+'2. PODROBNI DEL_ DETALJNI DIO'!AE121+'2. PODROBNI DEL_ DETALJNI DIO'!AC25</f>
        <v>0</v>
      </c>
      <c r="D355" s="84">
        <f>'2. PODROBNI DEL_ DETALJNI DIO'!I227+'2. PODROBNI DEL_ DETALJNI DIO'!AF172+'2. PODROBNI DEL_ DETALJNI DIO'!AF121+'2. PODROBNI DEL_ DETALJNI DIO'!AD25</f>
        <v>0</v>
      </c>
      <c r="E355" s="84">
        <f>'2. PODROBNI DEL_ DETALJNI DIO'!J227+'2. PODROBNI DEL_ DETALJNI DIO'!AG172+'2. PODROBNI DEL_ DETALJNI DIO'!AG121+'2. PODROBNI DEL_ DETALJNI DIO'!AE25</f>
        <v>0</v>
      </c>
      <c r="F355" s="84">
        <f>'2. PODROBNI DEL_ DETALJNI DIO'!K227+'2. PODROBNI DEL_ DETALJNI DIO'!AH172+'2. PODROBNI DEL_ DETALJNI DIO'!AH121+'2. PODROBNI DEL_ DETALJNI DIO'!AF25</f>
        <v>0</v>
      </c>
      <c r="G355" s="84">
        <f>'2. PODROBNI DEL_ DETALJNI DIO'!L227+'2. PODROBNI DEL_ DETALJNI DIO'!AI172+'2. PODROBNI DEL_ DETALJNI DIO'!AI121+'2. PODROBNI DEL_ DETALJNI DIO'!AG25</f>
        <v>0</v>
      </c>
      <c r="H355" s="84">
        <f>'2. PODROBNI DEL_ DETALJNI DIO'!M227+'2. PODROBNI DEL_ DETALJNI DIO'!AJ172+'2. PODROBNI DEL_ DETALJNI DIO'!AJ121+'2. PODROBNI DEL_ DETALJNI DIO'!AH25</f>
        <v>0</v>
      </c>
      <c r="I355" s="84">
        <f>'2. PODROBNI DEL_ DETALJNI DIO'!N227+'2. PODROBNI DEL_ DETALJNI DIO'!AK172+'2. PODROBNI DEL_ DETALJNI DIO'!AK121+'2. PODROBNI DEL_ DETALJNI DIO'!AI25</f>
        <v>0</v>
      </c>
      <c r="J355" s="97">
        <f t="shared" si="2"/>
        <v>0</v>
      </c>
    </row>
    <row r="356" spans="1:10" ht="15">
      <c r="A356" s="271" t="str">
        <f>'1. VSEBINA_SADRŽAJ'!A35</f>
        <v>Partner 8 -</v>
      </c>
      <c r="B356" s="84">
        <f>'2. PODROBNI DEL_ DETALJNI DIO'!G228+'2. PODROBNI DEL_ DETALJNI DIO'!AD173+'2. PODROBNI DEL_ DETALJNI DIO'!AD122+'2. PODROBNI DEL_ DETALJNI DIO'!AB26</f>
        <v>0</v>
      </c>
      <c r="C356" s="84">
        <f>'2. PODROBNI DEL_ DETALJNI DIO'!H228+'2. PODROBNI DEL_ DETALJNI DIO'!AE173+'2. PODROBNI DEL_ DETALJNI DIO'!AE122+'2. PODROBNI DEL_ DETALJNI DIO'!AC26</f>
        <v>0</v>
      </c>
      <c r="D356" s="84">
        <f>'2. PODROBNI DEL_ DETALJNI DIO'!I228+'2. PODROBNI DEL_ DETALJNI DIO'!AF173+'2. PODROBNI DEL_ DETALJNI DIO'!AF122+'2. PODROBNI DEL_ DETALJNI DIO'!AD26</f>
        <v>0</v>
      </c>
      <c r="E356" s="84">
        <f>'2. PODROBNI DEL_ DETALJNI DIO'!J228+'2. PODROBNI DEL_ DETALJNI DIO'!AG173+'2. PODROBNI DEL_ DETALJNI DIO'!AG122+'2. PODROBNI DEL_ DETALJNI DIO'!AE26</f>
        <v>0</v>
      </c>
      <c r="F356" s="84">
        <f>'2. PODROBNI DEL_ DETALJNI DIO'!K228+'2. PODROBNI DEL_ DETALJNI DIO'!AH173+'2. PODROBNI DEL_ DETALJNI DIO'!AH122+'2. PODROBNI DEL_ DETALJNI DIO'!AF26</f>
        <v>0</v>
      </c>
      <c r="G356" s="84">
        <f>'2. PODROBNI DEL_ DETALJNI DIO'!L228+'2. PODROBNI DEL_ DETALJNI DIO'!AI173+'2. PODROBNI DEL_ DETALJNI DIO'!AI122+'2. PODROBNI DEL_ DETALJNI DIO'!AG26</f>
        <v>0</v>
      </c>
      <c r="H356" s="84">
        <f>'2. PODROBNI DEL_ DETALJNI DIO'!M228+'2. PODROBNI DEL_ DETALJNI DIO'!AJ173+'2. PODROBNI DEL_ DETALJNI DIO'!AJ122+'2. PODROBNI DEL_ DETALJNI DIO'!AH26</f>
        <v>0</v>
      </c>
      <c r="I356" s="84">
        <f>'2. PODROBNI DEL_ DETALJNI DIO'!N228+'2. PODROBNI DEL_ DETALJNI DIO'!AK173+'2. PODROBNI DEL_ DETALJNI DIO'!AK122+'2. PODROBNI DEL_ DETALJNI DIO'!AI26</f>
        <v>0</v>
      </c>
      <c r="J356" s="97">
        <f t="shared" si="2"/>
        <v>0</v>
      </c>
    </row>
    <row r="357" spans="1:10" ht="15">
      <c r="A357" s="271" t="str">
        <f>'1. VSEBINA_SADRŽAJ'!A36</f>
        <v>Partner 9 -</v>
      </c>
      <c r="B357" s="84">
        <f>'2. PODROBNI DEL_ DETALJNI DIO'!G229+'2. PODROBNI DEL_ DETALJNI DIO'!AD174+'2. PODROBNI DEL_ DETALJNI DIO'!AD123+'2. PODROBNI DEL_ DETALJNI DIO'!AB27</f>
        <v>0</v>
      </c>
      <c r="C357" s="84">
        <f>'2. PODROBNI DEL_ DETALJNI DIO'!H229+'2. PODROBNI DEL_ DETALJNI DIO'!AE174+'2. PODROBNI DEL_ DETALJNI DIO'!AE123+'2. PODROBNI DEL_ DETALJNI DIO'!AC27</f>
        <v>0</v>
      </c>
      <c r="D357" s="84">
        <f>'2. PODROBNI DEL_ DETALJNI DIO'!I229+'2. PODROBNI DEL_ DETALJNI DIO'!AF174+'2. PODROBNI DEL_ DETALJNI DIO'!AF123+'2. PODROBNI DEL_ DETALJNI DIO'!AD27</f>
        <v>0</v>
      </c>
      <c r="E357" s="84">
        <f>'2. PODROBNI DEL_ DETALJNI DIO'!J229+'2. PODROBNI DEL_ DETALJNI DIO'!AG174+'2. PODROBNI DEL_ DETALJNI DIO'!AG123+'2. PODROBNI DEL_ DETALJNI DIO'!AE27</f>
        <v>0</v>
      </c>
      <c r="F357" s="84">
        <f>'2. PODROBNI DEL_ DETALJNI DIO'!K229+'2. PODROBNI DEL_ DETALJNI DIO'!AH174+'2. PODROBNI DEL_ DETALJNI DIO'!AH123+'2. PODROBNI DEL_ DETALJNI DIO'!AF27</f>
        <v>0</v>
      </c>
      <c r="G357" s="84">
        <f>'2. PODROBNI DEL_ DETALJNI DIO'!L229+'2. PODROBNI DEL_ DETALJNI DIO'!AI174+'2. PODROBNI DEL_ DETALJNI DIO'!AI123+'2. PODROBNI DEL_ DETALJNI DIO'!AG27</f>
        <v>0</v>
      </c>
      <c r="H357" s="84">
        <f>'2. PODROBNI DEL_ DETALJNI DIO'!M229+'2. PODROBNI DEL_ DETALJNI DIO'!AJ174+'2. PODROBNI DEL_ DETALJNI DIO'!AJ123+'2. PODROBNI DEL_ DETALJNI DIO'!AH27</f>
        <v>0</v>
      </c>
      <c r="I357" s="84">
        <f>'2. PODROBNI DEL_ DETALJNI DIO'!N229+'2. PODROBNI DEL_ DETALJNI DIO'!AK174+'2. PODROBNI DEL_ DETALJNI DIO'!AK123+'2. PODROBNI DEL_ DETALJNI DIO'!AI27</f>
        <v>0</v>
      </c>
      <c r="J357" s="97">
        <f t="shared" si="2"/>
        <v>0</v>
      </c>
    </row>
    <row r="358" spans="1:10" ht="15">
      <c r="A358" s="271" t="str">
        <f>'1. VSEBINA_SADRŽAJ'!A37</f>
        <v>Partner 10 -</v>
      </c>
      <c r="B358" s="84">
        <f>'2. PODROBNI DEL_ DETALJNI DIO'!G230+'2. PODROBNI DEL_ DETALJNI DIO'!AD175+'2. PODROBNI DEL_ DETALJNI DIO'!AD124+'2. PODROBNI DEL_ DETALJNI DIO'!AB28</f>
        <v>0</v>
      </c>
      <c r="C358" s="84">
        <f>'2. PODROBNI DEL_ DETALJNI DIO'!H230+'2. PODROBNI DEL_ DETALJNI DIO'!AE175+'2. PODROBNI DEL_ DETALJNI DIO'!AE124+'2. PODROBNI DEL_ DETALJNI DIO'!AC28</f>
        <v>0</v>
      </c>
      <c r="D358" s="84">
        <f>'2. PODROBNI DEL_ DETALJNI DIO'!I230+'2. PODROBNI DEL_ DETALJNI DIO'!AF175+'2. PODROBNI DEL_ DETALJNI DIO'!AF124+'2. PODROBNI DEL_ DETALJNI DIO'!AD28</f>
        <v>0</v>
      </c>
      <c r="E358" s="84">
        <f>'2. PODROBNI DEL_ DETALJNI DIO'!J230+'2. PODROBNI DEL_ DETALJNI DIO'!AG175+'2. PODROBNI DEL_ DETALJNI DIO'!AG124+'2. PODROBNI DEL_ DETALJNI DIO'!AE28</f>
        <v>0</v>
      </c>
      <c r="F358" s="84">
        <f>'2. PODROBNI DEL_ DETALJNI DIO'!K230+'2. PODROBNI DEL_ DETALJNI DIO'!AH175+'2. PODROBNI DEL_ DETALJNI DIO'!AH124+'2. PODROBNI DEL_ DETALJNI DIO'!AF28</f>
        <v>0</v>
      </c>
      <c r="G358" s="84">
        <f>'2. PODROBNI DEL_ DETALJNI DIO'!L230+'2. PODROBNI DEL_ DETALJNI DIO'!AI175+'2. PODROBNI DEL_ DETALJNI DIO'!AI124+'2. PODROBNI DEL_ DETALJNI DIO'!AG28</f>
        <v>0</v>
      </c>
      <c r="H358" s="84">
        <f>'2. PODROBNI DEL_ DETALJNI DIO'!M230+'2. PODROBNI DEL_ DETALJNI DIO'!AJ175+'2. PODROBNI DEL_ DETALJNI DIO'!AJ124+'2. PODROBNI DEL_ DETALJNI DIO'!AH28</f>
        <v>0</v>
      </c>
      <c r="I358" s="84">
        <f>'2. PODROBNI DEL_ DETALJNI DIO'!N230+'2. PODROBNI DEL_ DETALJNI DIO'!AK175+'2. PODROBNI DEL_ DETALJNI DIO'!AK124+'2. PODROBNI DEL_ DETALJNI DIO'!AI28</f>
        <v>0</v>
      </c>
      <c r="J358" s="97">
        <f t="shared" si="2"/>
        <v>0</v>
      </c>
    </row>
    <row r="359" spans="1:10" ht="15">
      <c r="A359" s="271" t="str">
        <f>'1. VSEBINA_SADRŽAJ'!A38</f>
        <v>Partner 11 -</v>
      </c>
      <c r="B359" s="84">
        <f>'2. PODROBNI DEL_ DETALJNI DIO'!G231+'2. PODROBNI DEL_ DETALJNI DIO'!AD176+'2. PODROBNI DEL_ DETALJNI DIO'!AD125+'2. PODROBNI DEL_ DETALJNI DIO'!AB29</f>
        <v>0</v>
      </c>
      <c r="C359" s="84">
        <f>'2. PODROBNI DEL_ DETALJNI DIO'!H231+'2. PODROBNI DEL_ DETALJNI DIO'!AE176+'2. PODROBNI DEL_ DETALJNI DIO'!AE125+'2. PODROBNI DEL_ DETALJNI DIO'!AC29</f>
        <v>0</v>
      </c>
      <c r="D359" s="84">
        <f>'2. PODROBNI DEL_ DETALJNI DIO'!I231+'2. PODROBNI DEL_ DETALJNI DIO'!AF176+'2. PODROBNI DEL_ DETALJNI DIO'!AF125+'2. PODROBNI DEL_ DETALJNI DIO'!AD29</f>
        <v>0</v>
      </c>
      <c r="E359" s="84">
        <f>'2. PODROBNI DEL_ DETALJNI DIO'!J231+'2. PODROBNI DEL_ DETALJNI DIO'!AG176+'2. PODROBNI DEL_ DETALJNI DIO'!AG125+'2. PODROBNI DEL_ DETALJNI DIO'!AE29</f>
        <v>0</v>
      </c>
      <c r="F359" s="84">
        <f>'2. PODROBNI DEL_ DETALJNI DIO'!K231+'2. PODROBNI DEL_ DETALJNI DIO'!AH176+'2. PODROBNI DEL_ DETALJNI DIO'!AH125+'2. PODROBNI DEL_ DETALJNI DIO'!AF29</f>
        <v>0</v>
      </c>
      <c r="G359" s="84">
        <f>'2. PODROBNI DEL_ DETALJNI DIO'!L231+'2. PODROBNI DEL_ DETALJNI DIO'!AI176+'2. PODROBNI DEL_ DETALJNI DIO'!AI125+'2. PODROBNI DEL_ DETALJNI DIO'!AG29</f>
        <v>0</v>
      </c>
      <c r="H359" s="84">
        <f>'2. PODROBNI DEL_ DETALJNI DIO'!M231+'2. PODROBNI DEL_ DETALJNI DIO'!AJ176+'2. PODROBNI DEL_ DETALJNI DIO'!AJ125+'2. PODROBNI DEL_ DETALJNI DIO'!AH29</f>
        <v>0</v>
      </c>
      <c r="I359" s="84">
        <f>'2. PODROBNI DEL_ DETALJNI DIO'!N231+'2. PODROBNI DEL_ DETALJNI DIO'!AK176+'2. PODROBNI DEL_ DETALJNI DIO'!AK125+'2. PODROBNI DEL_ DETALJNI DIO'!AI29</f>
        <v>0</v>
      </c>
      <c r="J359" s="97">
        <f t="shared" si="2"/>
        <v>0</v>
      </c>
    </row>
    <row r="360" spans="1:10" ht="15">
      <c r="A360" s="271" t="str">
        <f>'1. VSEBINA_SADRŽAJ'!A39</f>
        <v>Partner 12 -</v>
      </c>
      <c r="B360" s="84">
        <f>'2. PODROBNI DEL_ DETALJNI DIO'!G232+'2. PODROBNI DEL_ DETALJNI DIO'!AD177+'2. PODROBNI DEL_ DETALJNI DIO'!AD126+'2. PODROBNI DEL_ DETALJNI DIO'!AB30</f>
        <v>0</v>
      </c>
      <c r="C360" s="84">
        <f>'2. PODROBNI DEL_ DETALJNI DIO'!H232+'2. PODROBNI DEL_ DETALJNI DIO'!AE177+'2. PODROBNI DEL_ DETALJNI DIO'!AE126+'2. PODROBNI DEL_ DETALJNI DIO'!AC30</f>
        <v>0</v>
      </c>
      <c r="D360" s="84">
        <f>'2. PODROBNI DEL_ DETALJNI DIO'!I232+'2. PODROBNI DEL_ DETALJNI DIO'!AF177+'2. PODROBNI DEL_ DETALJNI DIO'!AF126+'2. PODROBNI DEL_ DETALJNI DIO'!AD30</f>
        <v>0</v>
      </c>
      <c r="E360" s="84">
        <f>'2. PODROBNI DEL_ DETALJNI DIO'!J232+'2. PODROBNI DEL_ DETALJNI DIO'!AG177+'2. PODROBNI DEL_ DETALJNI DIO'!AG126+'2. PODROBNI DEL_ DETALJNI DIO'!AE30</f>
        <v>0</v>
      </c>
      <c r="F360" s="84">
        <f>'2. PODROBNI DEL_ DETALJNI DIO'!K232+'2. PODROBNI DEL_ DETALJNI DIO'!AH177+'2. PODROBNI DEL_ DETALJNI DIO'!AH126+'2. PODROBNI DEL_ DETALJNI DIO'!AF30</f>
        <v>0</v>
      </c>
      <c r="G360" s="84">
        <f>'2. PODROBNI DEL_ DETALJNI DIO'!L232+'2. PODROBNI DEL_ DETALJNI DIO'!AI177+'2. PODROBNI DEL_ DETALJNI DIO'!AI126+'2. PODROBNI DEL_ DETALJNI DIO'!AG30</f>
        <v>0</v>
      </c>
      <c r="H360" s="84">
        <f>'2. PODROBNI DEL_ DETALJNI DIO'!M232+'2. PODROBNI DEL_ DETALJNI DIO'!AJ177+'2. PODROBNI DEL_ DETALJNI DIO'!AJ126+'2. PODROBNI DEL_ DETALJNI DIO'!AH30</f>
        <v>0</v>
      </c>
      <c r="I360" s="84">
        <f>'2. PODROBNI DEL_ DETALJNI DIO'!N232+'2. PODROBNI DEL_ DETALJNI DIO'!AK177+'2. PODROBNI DEL_ DETALJNI DIO'!AK126+'2. PODROBNI DEL_ DETALJNI DIO'!AI30</f>
        <v>0</v>
      </c>
      <c r="J360" s="97">
        <f aca="true" t="shared" si="3" ref="J360:J367">SUM(B360:I360)</f>
        <v>0</v>
      </c>
    </row>
    <row r="361" spans="1:10" ht="15">
      <c r="A361" s="271" t="str">
        <f>'1. VSEBINA_SADRŽAJ'!A40</f>
        <v>Partner 13 -</v>
      </c>
      <c r="B361" s="84">
        <f>'2. PODROBNI DEL_ DETALJNI DIO'!G233+'2. PODROBNI DEL_ DETALJNI DIO'!AD178+'2. PODROBNI DEL_ DETALJNI DIO'!AD127+'2. PODROBNI DEL_ DETALJNI DIO'!AB31</f>
        <v>0</v>
      </c>
      <c r="C361" s="84">
        <f>'2. PODROBNI DEL_ DETALJNI DIO'!H233+'2. PODROBNI DEL_ DETALJNI DIO'!AE178+'2. PODROBNI DEL_ DETALJNI DIO'!AE127+'2. PODROBNI DEL_ DETALJNI DIO'!AC31</f>
        <v>0</v>
      </c>
      <c r="D361" s="84">
        <f>'2. PODROBNI DEL_ DETALJNI DIO'!I233+'2. PODROBNI DEL_ DETALJNI DIO'!AF178+'2. PODROBNI DEL_ DETALJNI DIO'!AF127+'2. PODROBNI DEL_ DETALJNI DIO'!AD31</f>
        <v>0</v>
      </c>
      <c r="E361" s="84">
        <f>'2. PODROBNI DEL_ DETALJNI DIO'!J233+'2. PODROBNI DEL_ DETALJNI DIO'!AG178+'2. PODROBNI DEL_ DETALJNI DIO'!AG127+'2. PODROBNI DEL_ DETALJNI DIO'!AE31</f>
        <v>0</v>
      </c>
      <c r="F361" s="84">
        <f>'2. PODROBNI DEL_ DETALJNI DIO'!K233+'2. PODROBNI DEL_ DETALJNI DIO'!AH178+'2. PODROBNI DEL_ DETALJNI DIO'!AH127+'2. PODROBNI DEL_ DETALJNI DIO'!AF31</f>
        <v>0</v>
      </c>
      <c r="G361" s="84">
        <f>'2. PODROBNI DEL_ DETALJNI DIO'!L233+'2. PODROBNI DEL_ DETALJNI DIO'!AI178+'2. PODROBNI DEL_ DETALJNI DIO'!AI127+'2. PODROBNI DEL_ DETALJNI DIO'!AG31</f>
        <v>0</v>
      </c>
      <c r="H361" s="84">
        <f>'2. PODROBNI DEL_ DETALJNI DIO'!M233+'2. PODROBNI DEL_ DETALJNI DIO'!AJ178+'2. PODROBNI DEL_ DETALJNI DIO'!AJ127+'2. PODROBNI DEL_ DETALJNI DIO'!AH31</f>
        <v>0</v>
      </c>
      <c r="I361" s="84">
        <f>'2. PODROBNI DEL_ DETALJNI DIO'!N233+'2. PODROBNI DEL_ DETALJNI DIO'!AK178+'2. PODROBNI DEL_ DETALJNI DIO'!AK127+'2. PODROBNI DEL_ DETALJNI DIO'!AI31</f>
        <v>0</v>
      </c>
      <c r="J361" s="97">
        <f t="shared" si="3"/>
        <v>0</v>
      </c>
    </row>
    <row r="362" spans="1:10" ht="15">
      <c r="A362" s="271" t="str">
        <f>'1. VSEBINA_SADRŽAJ'!A41</f>
        <v>Partner 14 -</v>
      </c>
      <c r="B362" s="84">
        <f>'2. PODROBNI DEL_ DETALJNI DIO'!G234+'2. PODROBNI DEL_ DETALJNI DIO'!AD179+'2. PODROBNI DEL_ DETALJNI DIO'!AD128+'2. PODROBNI DEL_ DETALJNI DIO'!AB32</f>
        <v>0</v>
      </c>
      <c r="C362" s="84">
        <f>'2. PODROBNI DEL_ DETALJNI DIO'!H234+'2. PODROBNI DEL_ DETALJNI DIO'!AE179+'2. PODROBNI DEL_ DETALJNI DIO'!AE128+'2. PODROBNI DEL_ DETALJNI DIO'!AC32</f>
        <v>0</v>
      </c>
      <c r="D362" s="84">
        <f>'2. PODROBNI DEL_ DETALJNI DIO'!I234+'2. PODROBNI DEL_ DETALJNI DIO'!AF179+'2. PODROBNI DEL_ DETALJNI DIO'!AF128+'2. PODROBNI DEL_ DETALJNI DIO'!AD32</f>
        <v>0</v>
      </c>
      <c r="E362" s="84">
        <f>'2. PODROBNI DEL_ DETALJNI DIO'!J234+'2. PODROBNI DEL_ DETALJNI DIO'!AG179+'2. PODROBNI DEL_ DETALJNI DIO'!AG128+'2. PODROBNI DEL_ DETALJNI DIO'!AE32</f>
        <v>0</v>
      </c>
      <c r="F362" s="84">
        <f>'2. PODROBNI DEL_ DETALJNI DIO'!K234+'2. PODROBNI DEL_ DETALJNI DIO'!AH179+'2. PODROBNI DEL_ DETALJNI DIO'!AH128+'2. PODROBNI DEL_ DETALJNI DIO'!AF32</f>
        <v>0</v>
      </c>
      <c r="G362" s="84">
        <f>'2. PODROBNI DEL_ DETALJNI DIO'!L234+'2. PODROBNI DEL_ DETALJNI DIO'!AI179+'2. PODROBNI DEL_ DETALJNI DIO'!AI128+'2. PODROBNI DEL_ DETALJNI DIO'!AG32</f>
        <v>0</v>
      </c>
      <c r="H362" s="84">
        <f>'2. PODROBNI DEL_ DETALJNI DIO'!M234+'2. PODROBNI DEL_ DETALJNI DIO'!AJ179+'2. PODROBNI DEL_ DETALJNI DIO'!AJ128+'2. PODROBNI DEL_ DETALJNI DIO'!AH32</f>
        <v>0</v>
      </c>
      <c r="I362" s="84">
        <f>'2. PODROBNI DEL_ DETALJNI DIO'!N234+'2. PODROBNI DEL_ DETALJNI DIO'!AK179+'2. PODROBNI DEL_ DETALJNI DIO'!AK128+'2. PODROBNI DEL_ DETALJNI DIO'!AI32</f>
        <v>0</v>
      </c>
      <c r="J362" s="97">
        <f t="shared" si="3"/>
        <v>0</v>
      </c>
    </row>
    <row r="363" spans="1:10" ht="15">
      <c r="A363" s="271" t="str">
        <f>'1. VSEBINA_SADRŽAJ'!A42</f>
        <v>Partner 15 -</v>
      </c>
      <c r="B363" s="84">
        <f>'2. PODROBNI DEL_ DETALJNI DIO'!G235+'2. PODROBNI DEL_ DETALJNI DIO'!AD180+'2. PODROBNI DEL_ DETALJNI DIO'!AD129+'2. PODROBNI DEL_ DETALJNI DIO'!AB33</f>
        <v>0</v>
      </c>
      <c r="C363" s="84">
        <f>'2. PODROBNI DEL_ DETALJNI DIO'!H235+'2. PODROBNI DEL_ DETALJNI DIO'!AE180+'2. PODROBNI DEL_ DETALJNI DIO'!AE129+'2. PODROBNI DEL_ DETALJNI DIO'!AC33</f>
        <v>0</v>
      </c>
      <c r="D363" s="84">
        <f>'2. PODROBNI DEL_ DETALJNI DIO'!I235+'2. PODROBNI DEL_ DETALJNI DIO'!AF180+'2. PODROBNI DEL_ DETALJNI DIO'!AF129+'2. PODROBNI DEL_ DETALJNI DIO'!AD33</f>
        <v>0</v>
      </c>
      <c r="E363" s="84">
        <f>'2. PODROBNI DEL_ DETALJNI DIO'!J235+'2. PODROBNI DEL_ DETALJNI DIO'!AG180+'2. PODROBNI DEL_ DETALJNI DIO'!AG129+'2. PODROBNI DEL_ DETALJNI DIO'!AE33</f>
        <v>0</v>
      </c>
      <c r="F363" s="84">
        <f>'2. PODROBNI DEL_ DETALJNI DIO'!K235+'2. PODROBNI DEL_ DETALJNI DIO'!AH180+'2. PODROBNI DEL_ DETALJNI DIO'!AH129+'2. PODROBNI DEL_ DETALJNI DIO'!AF33</f>
        <v>0</v>
      </c>
      <c r="G363" s="84">
        <f>'2. PODROBNI DEL_ DETALJNI DIO'!L235+'2. PODROBNI DEL_ DETALJNI DIO'!AI180+'2. PODROBNI DEL_ DETALJNI DIO'!AI129+'2. PODROBNI DEL_ DETALJNI DIO'!AG33</f>
        <v>0</v>
      </c>
      <c r="H363" s="84">
        <f>'2. PODROBNI DEL_ DETALJNI DIO'!M235+'2. PODROBNI DEL_ DETALJNI DIO'!AJ180+'2. PODROBNI DEL_ DETALJNI DIO'!AJ129+'2. PODROBNI DEL_ DETALJNI DIO'!AH33</f>
        <v>0</v>
      </c>
      <c r="I363" s="84">
        <f>'2. PODROBNI DEL_ DETALJNI DIO'!N235+'2. PODROBNI DEL_ DETALJNI DIO'!AK180+'2. PODROBNI DEL_ DETALJNI DIO'!AK129+'2. PODROBNI DEL_ DETALJNI DIO'!AI33</f>
        <v>0</v>
      </c>
      <c r="J363" s="97">
        <f t="shared" si="3"/>
        <v>0</v>
      </c>
    </row>
    <row r="364" spans="1:10" ht="15">
      <c r="A364" s="271" t="str">
        <f>'1. VSEBINA_SADRŽAJ'!A43</f>
        <v>Partner 16 -</v>
      </c>
      <c r="B364" s="84">
        <f>'2. PODROBNI DEL_ DETALJNI DIO'!G236+'2. PODROBNI DEL_ DETALJNI DIO'!AD181+'2. PODROBNI DEL_ DETALJNI DIO'!AD130+'2. PODROBNI DEL_ DETALJNI DIO'!AB34</f>
        <v>0</v>
      </c>
      <c r="C364" s="84">
        <f>'2. PODROBNI DEL_ DETALJNI DIO'!H236+'2. PODROBNI DEL_ DETALJNI DIO'!AE181+'2. PODROBNI DEL_ DETALJNI DIO'!AE130+'2. PODROBNI DEL_ DETALJNI DIO'!AC34</f>
        <v>0</v>
      </c>
      <c r="D364" s="84">
        <f>'2. PODROBNI DEL_ DETALJNI DIO'!I236+'2. PODROBNI DEL_ DETALJNI DIO'!AF181+'2. PODROBNI DEL_ DETALJNI DIO'!AF130+'2. PODROBNI DEL_ DETALJNI DIO'!AD34</f>
        <v>0</v>
      </c>
      <c r="E364" s="84">
        <f>'2. PODROBNI DEL_ DETALJNI DIO'!J236+'2. PODROBNI DEL_ DETALJNI DIO'!AG181+'2. PODROBNI DEL_ DETALJNI DIO'!AG130+'2. PODROBNI DEL_ DETALJNI DIO'!AE34</f>
        <v>0</v>
      </c>
      <c r="F364" s="84">
        <f>'2. PODROBNI DEL_ DETALJNI DIO'!K236+'2. PODROBNI DEL_ DETALJNI DIO'!AH181+'2. PODROBNI DEL_ DETALJNI DIO'!AH130+'2. PODROBNI DEL_ DETALJNI DIO'!AF34</f>
        <v>0</v>
      </c>
      <c r="G364" s="84">
        <f>'2. PODROBNI DEL_ DETALJNI DIO'!L236+'2. PODROBNI DEL_ DETALJNI DIO'!AI181+'2. PODROBNI DEL_ DETALJNI DIO'!AI130+'2. PODROBNI DEL_ DETALJNI DIO'!AG34</f>
        <v>0</v>
      </c>
      <c r="H364" s="84">
        <f>'2. PODROBNI DEL_ DETALJNI DIO'!M236+'2. PODROBNI DEL_ DETALJNI DIO'!AJ181+'2. PODROBNI DEL_ DETALJNI DIO'!AJ130+'2. PODROBNI DEL_ DETALJNI DIO'!AH34</f>
        <v>0</v>
      </c>
      <c r="I364" s="84">
        <f>'2. PODROBNI DEL_ DETALJNI DIO'!N236+'2. PODROBNI DEL_ DETALJNI DIO'!AK181+'2. PODROBNI DEL_ DETALJNI DIO'!AK130+'2. PODROBNI DEL_ DETALJNI DIO'!AI34</f>
        <v>0</v>
      </c>
      <c r="J364" s="97">
        <f t="shared" si="3"/>
        <v>0</v>
      </c>
    </row>
    <row r="365" spans="1:10" ht="15">
      <c r="A365" s="271" t="str">
        <f>'1. VSEBINA_SADRŽAJ'!A44</f>
        <v>Partner 17 -</v>
      </c>
      <c r="B365" s="84">
        <f>'2. PODROBNI DEL_ DETALJNI DIO'!G237+'2. PODROBNI DEL_ DETALJNI DIO'!AD182+'2. PODROBNI DEL_ DETALJNI DIO'!AD131+'2. PODROBNI DEL_ DETALJNI DIO'!AB35</f>
        <v>0</v>
      </c>
      <c r="C365" s="84">
        <f>'2. PODROBNI DEL_ DETALJNI DIO'!H237+'2. PODROBNI DEL_ DETALJNI DIO'!AE182+'2. PODROBNI DEL_ DETALJNI DIO'!AE131+'2. PODROBNI DEL_ DETALJNI DIO'!AC35</f>
        <v>0</v>
      </c>
      <c r="D365" s="84">
        <f>'2. PODROBNI DEL_ DETALJNI DIO'!I237+'2. PODROBNI DEL_ DETALJNI DIO'!AF182+'2. PODROBNI DEL_ DETALJNI DIO'!AF131+'2. PODROBNI DEL_ DETALJNI DIO'!AD35</f>
        <v>0</v>
      </c>
      <c r="E365" s="84">
        <f>'2. PODROBNI DEL_ DETALJNI DIO'!J237+'2. PODROBNI DEL_ DETALJNI DIO'!AG182+'2. PODROBNI DEL_ DETALJNI DIO'!AG131+'2. PODROBNI DEL_ DETALJNI DIO'!AE35</f>
        <v>0</v>
      </c>
      <c r="F365" s="84">
        <f>'2. PODROBNI DEL_ DETALJNI DIO'!K237+'2. PODROBNI DEL_ DETALJNI DIO'!AH182+'2. PODROBNI DEL_ DETALJNI DIO'!AH131+'2. PODROBNI DEL_ DETALJNI DIO'!AF35</f>
        <v>0</v>
      </c>
      <c r="G365" s="84">
        <f>'2. PODROBNI DEL_ DETALJNI DIO'!L237+'2. PODROBNI DEL_ DETALJNI DIO'!AI182+'2. PODROBNI DEL_ DETALJNI DIO'!AI131+'2. PODROBNI DEL_ DETALJNI DIO'!AG35</f>
        <v>0</v>
      </c>
      <c r="H365" s="84">
        <f>'2. PODROBNI DEL_ DETALJNI DIO'!M237+'2. PODROBNI DEL_ DETALJNI DIO'!AJ182+'2. PODROBNI DEL_ DETALJNI DIO'!AJ131+'2. PODROBNI DEL_ DETALJNI DIO'!AH35</f>
        <v>0</v>
      </c>
      <c r="I365" s="84">
        <f>'2. PODROBNI DEL_ DETALJNI DIO'!N237+'2. PODROBNI DEL_ DETALJNI DIO'!AK182+'2. PODROBNI DEL_ DETALJNI DIO'!AK131+'2. PODROBNI DEL_ DETALJNI DIO'!AI35</f>
        <v>0</v>
      </c>
      <c r="J365" s="97">
        <f t="shared" si="3"/>
        <v>0</v>
      </c>
    </row>
    <row r="366" spans="1:10" ht="15">
      <c r="A366" s="271" t="str">
        <f>'1. VSEBINA_SADRŽAJ'!A45</f>
        <v>Partner 18 -</v>
      </c>
      <c r="B366" s="84">
        <f>'2. PODROBNI DEL_ DETALJNI DIO'!G238+'2. PODROBNI DEL_ DETALJNI DIO'!AD183+'2. PODROBNI DEL_ DETALJNI DIO'!AD132+'2. PODROBNI DEL_ DETALJNI DIO'!AB36</f>
        <v>0</v>
      </c>
      <c r="C366" s="84">
        <f>'2. PODROBNI DEL_ DETALJNI DIO'!H238+'2. PODROBNI DEL_ DETALJNI DIO'!AE183+'2. PODROBNI DEL_ DETALJNI DIO'!AE132+'2. PODROBNI DEL_ DETALJNI DIO'!AC36</f>
        <v>0</v>
      </c>
      <c r="D366" s="84">
        <f>'2. PODROBNI DEL_ DETALJNI DIO'!I238+'2. PODROBNI DEL_ DETALJNI DIO'!AF183+'2. PODROBNI DEL_ DETALJNI DIO'!AF132+'2. PODROBNI DEL_ DETALJNI DIO'!AD36</f>
        <v>0</v>
      </c>
      <c r="E366" s="84">
        <f>'2. PODROBNI DEL_ DETALJNI DIO'!J238+'2. PODROBNI DEL_ DETALJNI DIO'!AG183+'2. PODROBNI DEL_ DETALJNI DIO'!AG132+'2. PODROBNI DEL_ DETALJNI DIO'!AE36</f>
        <v>0</v>
      </c>
      <c r="F366" s="84">
        <f>'2. PODROBNI DEL_ DETALJNI DIO'!K238+'2. PODROBNI DEL_ DETALJNI DIO'!AH183+'2. PODROBNI DEL_ DETALJNI DIO'!AH132+'2. PODROBNI DEL_ DETALJNI DIO'!AF36</f>
        <v>0</v>
      </c>
      <c r="G366" s="84">
        <f>'2. PODROBNI DEL_ DETALJNI DIO'!L238+'2. PODROBNI DEL_ DETALJNI DIO'!AI183+'2. PODROBNI DEL_ DETALJNI DIO'!AI132+'2. PODROBNI DEL_ DETALJNI DIO'!AG36</f>
        <v>0</v>
      </c>
      <c r="H366" s="84">
        <f>'2. PODROBNI DEL_ DETALJNI DIO'!M238+'2. PODROBNI DEL_ DETALJNI DIO'!AJ183+'2. PODROBNI DEL_ DETALJNI DIO'!AJ132+'2. PODROBNI DEL_ DETALJNI DIO'!AH36</f>
        <v>0</v>
      </c>
      <c r="I366" s="84">
        <f>'2. PODROBNI DEL_ DETALJNI DIO'!N238+'2. PODROBNI DEL_ DETALJNI DIO'!AK183+'2. PODROBNI DEL_ DETALJNI DIO'!AK132+'2. PODROBNI DEL_ DETALJNI DIO'!AI36</f>
        <v>0</v>
      </c>
      <c r="J366" s="97">
        <f t="shared" si="3"/>
        <v>0</v>
      </c>
    </row>
    <row r="367" spans="1:10" ht="15">
      <c r="A367" s="271" t="str">
        <f>'1. VSEBINA_SADRŽAJ'!A46</f>
        <v>Partner 19 - </v>
      </c>
      <c r="B367" s="84">
        <f>'2. PODROBNI DEL_ DETALJNI DIO'!G239+'2. PODROBNI DEL_ DETALJNI DIO'!AD184+'2. PODROBNI DEL_ DETALJNI DIO'!AD133+'2. PODROBNI DEL_ DETALJNI DIO'!AB37</f>
        <v>0</v>
      </c>
      <c r="C367" s="84">
        <f>'2. PODROBNI DEL_ DETALJNI DIO'!H239+'2. PODROBNI DEL_ DETALJNI DIO'!AE184+'2. PODROBNI DEL_ DETALJNI DIO'!AE133+'2. PODROBNI DEL_ DETALJNI DIO'!AC37</f>
        <v>0</v>
      </c>
      <c r="D367" s="84">
        <f>'2. PODROBNI DEL_ DETALJNI DIO'!I239+'2. PODROBNI DEL_ DETALJNI DIO'!AF184+'2. PODROBNI DEL_ DETALJNI DIO'!AF133+'2. PODROBNI DEL_ DETALJNI DIO'!AD37</f>
        <v>0</v>
      </c>
      <c r="E367" s="84">
        <f>'2. PODROBNI DEL_ DETALJNI DIO'!J239+'2. PODROBNI DEL_ DETALJNI DIO'!AG184+'2. PODROBNI DEL_ DETALJNI DIO'!AG133+'2. PODROBNI DEL_ DETALJNI DIO'!AE37</f>
        <v>0</v>
      </c>
      <c r="F367" s="84">
        <f>'2. PODROBNI DEL_ DETALJNI DIO'!K239+'2. PODROBNI DEL_ DETALJNI DIO'!AH184+'2. PODROBNI DEL_ DETALJNI DIO'!AH133+'2. PODROBNI DEL_ DETALJNI DIO'!AF37</f>
        <v>0</v>
      </c>
      <c r="G367" s="84">
        <f>'2. PODROBNI DEL_ DETALJNI DIO'!L239+'2. PODROBNI DEL_ DETALJNI DIO'!AI184+'2. PODROBNI DEL_ DETALJNI DIO'!AI133+'2. PODROBNI DEL_ DETALJNI DIO'!AG37</f>
        <v>0</v>
      </c>
      <c r="H367" s="84">
        <f>'2. PODROBNI DEL_ DETALJNI DIO'!M239+'2. PODROBNI DEL_ DETALJNI DIO'!AJ184+'2. PODROBNI DEL_ DETALJNI DIO'!AJ133+'2. PODROBNI DEL_ DETALJNI DIO'!AH37</f>
        <v>0</v>
      </c>
      <c r="I367" s="84">
        <f>'2. PODROBNI DEL_ DETALJNI DIO'!N239+'2. PODROBNI DEL_ DETALJNI DIO'!AK184+'2. PODROBNI DEL_ DETALJNI DIO'!AK133+'2. PODROBNI DEL_ DETALJNI DIO'!AI37</f>
        <v>0</v>
      </c>
      <c r="J367" s="97">
        <f t="shared" si="3"/>
        <v>0</v>
      </c>
    </row>
    <row r="368" spans="1:10" ht="15">
      <c r="A368" s="271" t="str">
        <f>'1. VSEBINA_SADRŽAJ'!A47</f>
        <v>Partner 20 -</v>
      </c>
      <c r="B368" s="84">
        <f>'2. PODROBNI DEL_ DETALJNI DIO'!G240+'2. PODROBNI DEL_ DETALJNI DIO'!AD185+'2. PODROBNI DEL_ DETALJNI DIO'!AD134+'2. PODROBNI DEL_ DETALJNI DIO'!AB38</f>
        <v>0</v>
      </c>
      <c r="C368" s="84">
        <f>'2. PODROBNI DEL_ DETALJNI DIO'!H240+'2. PODROBNI DEL_ DETALJNI DIO'!AE185+'2. PODROBNI DEL_ DETALJNI DIO'!AE134+'2. PODROBNI DEL_ DETALJNI DIO'!AC38</f>
        <v>0</v>
      </c>
      <c r="D368" s="84">
        <f>'2. PODROBNI DEL_ DETALJNI DIO'!I240+'2. PODROBNI DEL_ DETALJNI DIO'!AF185+'2. PODROBNI DEL_ DETALJNI DIO'!AF134+'2. PODROBNI DEL_ DETALJNI DIO'!AD38</f>
        <v>0</v>
      </c>
      <c r="E368" s="84">
        <f>'2. PODROBNI DEL_ DETALJNI DIO'!J240+'2. PODROBNI DEL_ DETALJNI DIO'!AG185+'2. PODROBNI DEL_ DETALJNI DIO'!AG134+'2. PODROBNI DEL_ DETALJNI DIO'!AE38</f>
        <v>0</v>
      </c>
      <c r="F368" s="84">
        <f>'2. PODROBNI DEL_ DETALJNI DIO'!K240+'2. PODROBNI DEL_ DETALJNI DIO'!AH185+'2. PODROBNI DEL_ DETALJNI DIO'!AH134+'2. PODROBNI DEL_ DETALJNI DIO'!AF38</f>
        <v>0</v>
      </c>
      <c r="G368" s="84">
        <f>'2. PODROBNI DEL_ DETALJNI DIO'!L240+'2. PODROBNI DEL_ DETALJNI DIO'!AI185+'2. PODROBNI DEL_ DETALJNI DIO'!AI134+'2. PODROBNI DEL_ DETALJNI DIO'!AG38</f>
        <v>0</v>
      </c>
      <c r="H368" s="84">
        <f>'2. PODROBNI DEL_ DETALJNI DIO'!M240+'2. PODROBNI DEL_ DETALJNI DIO'!AJ185+'2. PODROBNI DEL_ DETALJNI DIO'!AJ134+'2. PODROBNI DEL_ DETALJNI DIO'!AH38</f>
        <v>0</v>
      </c>
      <c r="I368" s="84">
        <f>'2. PODROBNI DEL_ DETALJNI DIO'!N240+'2. PODROBNI DEL_ DETALJNI DIO'!AK185+'2. PODROBNI DEL_ DETALJNI DIO'!AK134+'2. PODROBNI DEL_ DETALJNI DIO'!AI38</f>
        <v>0</v>
      </c>
      <c r="J368" s="97">
        <f>SUM(B368:I368)</f>
        <v>0</v>
      </c>
    </row>
    <row r="369" spans="1:27" ht="15.75" thickBot="1">
      <c r="A369" s="86" t="s">
        <v>123</v>
      </c>
      <c r="B369" s="98">
        <f>SUM(B349:B368)</f>
        <v>0</v>
      </c>
      <c r="C369" s="98">
        <f aca="true" t="shared" si="4" ref="C369:I369">SUM(C349:C368)</f>
        <v>0</v>
      </c>
      <c r="D369" s="98">
        <f t="shared" si="4"/>
        <v>0</v>
      </c>
      <c r="E369" s="98">
        <f t="shared" si="4"/>
        <v>0</v>
      </c>
      <c r="F369" s="98">
        <f t="shared" si="4"/>
        <v>0</v>
      </c>
      <c r="G369" s="98">
        <f t="shared" si="4"/>
        <v>0</v>
      </c>
      <c r="H369" s="98">
        <f t="shared" si="4"/>
        <v>0</v>
      </c>
      <c r="I369" s="98">
        <f t="shared" si="4"/>
        <v>0</v>
      </c>
      <c r="J369" s="98">
        <f>SUM(J349:J368)</f>
        <v>0</v>
      </c>
      <c r="AA369" s="288"/>
    </row>
    <row r="370" spans="1:10" ht="15">
      <c r="A370" s="86" t="s">
        <v>123</v>
      </c>
      <c r="B370" s="412" t="s">
        <v>209</v>
      </c>
      <c r="C370" s="412"/>
      <c r="D370" s="412"/>
      <c r="E370" s="412"/>
      <c r="F370" s="412"/>
      <c r="G370" s="412"/>
      <c r="H370" s="412"/>
      <c r="I370" s="412"/>
      <c r="J370" s="287">
        <f>+$B$26+$B$39+$B$52+$B$65+$B$78+$B$91+$B$104+$B$117+$B$130+$B$143+$B$156+$B$169+$B$182+$B$195+$B$208+$B$221+$B$234+$B$247+$B$260+$B$273</f>
        <v>0</v>
      </c>
    </row>
    <row r="371" spans="1:10" ht="15">
      <c r="A371" s="86" t="s">
        <v>123</v>
      </c>
      <c r="B371" s="408" t="s">
        <v>210</v>
      </c>
      <c r="C371" s="408"/>
      <c r="D371" s="408"/>
      <c r="E371" s="408"/>
      <c r="F371" s="408"/>
      <c r="G371" s="408"/>
      <c r="H371" s="408"/>
      <c r="I371" s="408"/>
      <c r="J371" s="286">
        <f>+$B$27+$B$40+$B$53+$B$66+$B$79+$B$92+$B$105+$B$118+$B$131+$B$144+$B$157+$B$170+$B$183+$B$196+$B$209+$B$222+$B$235+$B$248+$B$261+$B$274</f>
        <v>0</v>
      </c>
    </row>
    <row r="372" spans="1:10" ht="30">
      <c r="A372" s="255" t="s">
        <v>24</v>
      </c>
      <c r="B372" s="409"/>
      <c r="C372" s="410"/>
      <c r="D372" s="410"/>
      <c r="E372" s="410"/>
      <c r="F372" s="410"/>
      <c r="G372" s="410"/>
      <c r="H372" s="410"/>
      <c r="I372" s="411"/>
      <c r="J372" s="99">
        <f>+J369-J370-J371</f>
        <v>0</v>
      </c>
    </row>
    <row r="373" spans="1:20" ht="14.2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39"/>
      <c r="L373" s="39"/>
      <c r="M373" s="39"/>
      <c r="N373" s="39"/>
      <c r="O373" s="39"/>
      <c r="P373" s="39"/>
      <c r="Q373" s="39"/>
      <c r="R373" s="39"/>
      <c r="S373" s="39"/>
      <c r="T373" s="39"/>
    </row>
    <row r="374" spans="1:10" s="101" customFormat="1" ht="26.25">
      <c r="A374" s="399" t="s">
        <v>270</v>
      </c>
      <c r="B374" s="426"/>
      <c r="C374" s="427"/>
      <c r="D374" s="427"/>
      <c r="E374" s="74" t="s">
        <v>80</v>
      </c>
      <c r="F374" s="100"/>
      <c r="G374" s="100"/>
      <c r="H374" s="100"/>
      <c r="I374" s="100"/>
      <c r="J374" s="100"/>
    </row>
    <row r="375" spans="1:2" ht="32.25" customHeight="1">
      <c r="A375" s="313" t="s">
        <v>211</v>
      </c>
      <c r="B375" s="407"/>
    </row>
    <row r="376" spans="1:6" ht="73.5" customHeight="1">
      <c r="A376" s="359" t="s">
        <v>281</v>
      </c>
      <c r="B376" s="403"/>
      <c r="C376" s="403"/>
      <c r="D376" s="403"/>
      <c r="E376" s="404"/>
      <c r="F376" s="404"/>
    </row>
    <row r="377" ht="15">
      <c r="A377" s="102"/>
    </row>
    <row r="378" spans="1:4" ht="45">
      <c r="A378" s="245" t="s">
        <v>0</v>
      </c>
      <c r="B378" s="246" t="s">
        <v>1</v>
      </c>
      <c r="C378" s="246" t="s">
        <v>2</v>
      </c>
      <c r="D378" s="103" t="s">
        <v>3</v>
      </c>
    </row>
    <row r="379" spans="1:4" ht="30">
      <c r="A379" s="247" t="s">
        <v>4</v>
      </c>
      <c r="B379" s="279"/>
      <c r="C379" s="278"/>
      <c r="D379" s="90"/>
    </row>
    <row r="380" spans="1:10" ht="14.25">
      <c r="A380" s="83">
        <v>1</v>
      </c>
      <c r="B380" s="281"/>
      <c r="C380" s="282"/>
      <c r="D380" s="107"/>
      <c r="E380" s="7"/>
      <c r="F380" s="7"/>
      <c r="G380" s="7"/>
      <c r="H380" s="7"/>
      <c r="I380" s="7"/>
      <c r="J380" s="7"/>
    </row>
    <row r="381" spans="1:10" ht="14.25">
      <c r="A381" s="83">
        <v>2</v>
      </c>
      <c r="B381" s="281"/>
      <c r="C381" s="283"/>
      <c r="D381" s="107"/>
      <c r="E381" s="7"/>
      <c r="F381" s="7"/>
      <c r="G381" s="7"/>
      <c r="H381" s="7"/>
      <c r="I381" s="7"/>
      <c r="J381" s="7"/>
    </row>
    <row r="382" spans="1:10" ht="14.25">
      <c r="A382" s="83">
        <v>3</v>
      </c>
      <c r="B382" s="281"/>
      <c r="C382" s="282"/>
      <c r="D382" s="107"/>
      <c r="E382" s="7"/>
      <c r="F382" s="7"/>
      <c r="G382" s="7"/>
      <c r="H382" s="7"/>
      <c r="I382" s="7"/>
      <c r="J382" s="7"/>
    </row>
    <row r="383" spans="1:10" ht="14.25">
      <c r="A383" s="83">
        <v>4</v>
      </c>
      <c r="B383" s="281"/>
      <c r="C383" s="283"/>
      <c r="D383" s="107"/>
      <c r="E383" s="7"/>
      <c r="F383" s="7"/>
      <c r="G383" s="7"/>
      <c r="H383" s="7"/>
      <c r="I383" s="7"/>
      <c r="J383" s="7"/>
    </row>
    <row r="384" spans="1:10" ht="14.25">
      <c r="A384" s="83">
        <v>5</v>
      </c>
      <c r="B384" s="281"/>
      <c r="C384" s="282"/>
      <c r="D384" s="107"/>
      <c r="E384" s="7"/>
      <c r="F384" s="7"/>
      <c r="G384" s="7"/>
      <c r="H384" s="7"/>
      <c r="I384" s="7"/>
      <c r="J384" s="7"/>
    </row>
    <row r="385" spans="1:10" ht="14.25">
      <c r="A385" s="83">
        <v>6</v>
      </c>
      <c r="B385" s="281"/>
      <c r="C385" s="282"/>
      <c r="D385" s="107"/>
      <c r="E385" s="7"/>
      <c r="F385" s="7"/>
      <c r="G385" s="7"/>
      <c r="H385" s="7"/>
      <c r="I385" s="7"/>
      <c r="J385" s="7"/>
    </row>
    <row r="386" spans="1:10" ht="14.25">
      <c r="A386" s="83">
        <v>7</v>
      </c>
      <c r="B386" s="281"/>
      <c r="C386" s="284"/>
      <c r="D386" s="107"/>
      <c r="E386" s="7"/>
      <c r="F386" s="7"/>
      <c r="G386" s="7"/>
      <c r="H386" s="7"/>
      <c r="I386" s="7"/>
      <c r="J386" s="7"/>
    </row>
    <row r="387" spans="1:10" ht="14.25">
      <c r="A387" s="83">
        <v>8</v>
      </c>
      <c r="B387" s="281"/>
      <c r="C387" s="284"/>
      <c r="D387" s="107"/>
      <c r="E387" s="7"/>
      <c r="F387" s="7"/>
      <c r="G387" s="7"/>
      <c r="H387" s="7"/>
      <c r="I387" s="7"/>
      <c r="J387" s="7"/>
    </row>
    <row r="388" spans="1:10" ht="30">
      <c r="A388" s="104" t="s">
        <v>5</v>
      </c>
      <c r="B388" s="280"/>
      <c r="C388" s="277"/>
      <c r="D388" s="105">
        <f>+D380+D381+D382+D383+D384+D385+D386+D387</f>
        <v>0</v>
      </c>
      <c r="E388" s="7"/>
      <c r="F388" s="7"/>
      <c r="G388" s="7"/>
      <c r="H388" s="7"/>
      <c r="I388" s="7"/>
      <c r="J388" s="7"/>
    </row>
    <row r="389" spans="1:10" ht="14.25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0" ht="14.25">
      <c r="A390" s="7"/>
      <c r="B390" s="7"/>
      <c r="C390" s="7"/>
      <c r="D390" s="7"/>
      <c r="E390" s="7"/>
      <c r="F390" s="7"/>
      <c r="G390" s="7"/>
      <c r="H390" s="7"/>
      <c r="I390" s="7"/>
      <c r="J390" s="7"/>
    </row>
    <row r="391" spans="21:44" s="4" customFormat="1" ht="14.25"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  <c r="AF391" s="135"/>
      <c r="AG391" s="135"/>
      <c r="AH391" s="135"/>
      <c r="AI391" s="135"/>
      <c r="AJ391" s="135"/>
      <c r="AK391" s="135"/>
      <c r="AL391" s="135"/>
      <c r="AM391" s="135"/>
      <c r="AN391" s="135"/>
      <c r="AO391" s="135"/>
      <c r="AP391" s="135"/>
      <c r="AQ391" s="135"/>
      <c r="AR391" s="135"/>
    </row>
  </sheetData>
  <sheetProtection password="8499" sheet="1" objects="1" scenarios="1"/>
  <mergeCells count="227">
    <mergeCell ref="A159:J159"/>
    <mergeCell ref="A172:J172"/>
    <mergeCell ref="A155:J155"/>
    <mergeCell ref="D162:J162"/>
    <mergeCell ref="D163:J163"/>
    <mergeCell ref="D164:J164"/>
    <mergeCell ref="D165:J165"/>
    <mergeCell ref="D167:J167"/>
    <mergeCell ref="A168:J168"/>
    <mergeCell ref="A55:J55"/>
    <mergeCell ref="A68:J68"/>
    <mergeCell ref="A81:J81"/>
    <mergeCell ref="A94:J94"/>
    <mergeCell ref="D59:J59"/>
    <mergeCell ref="D60:J60"/>
    <mergeCell ref="D58:J58"/>
    <mergeCell ref="D72:J72"/>
    <mergeCell ref="D61:J61"/>
    <mergeCell ref="D62:J62"/>
    <mergeCell ref="B9:H9"/>
    <mergeCell ref="B10:H10"/>
    <mergeCell ref="A285:J285"/>
    <mergeCell ref="A344:D344"/>
    <mergeCell ref="A25:J25"/>
    <mergeCell ref="A38:J38"/>
    <mergeCell ref="A51:J51"/>
    <mergeCell ref="A64:J64"/>
    <mergeCell ref="A77:J77"/>
    <mergeCell ref="A90:J90"/>
    <mergeCell ref="A7:J7"/>
    <mergeCell ref="A14:E14"/>
    <mergeCell ref="D150:J150"/>
    <mergeCell ref="A374:D374"/>
    <mergeCell ref="A328:F328"/>
    <mergeCell ref="A329:F329"/>
    <mergeCell ref="A333:F333"/>
    <mergeCell ref="D277:E277"/>
    <mergeCell ref="A272:J272"/>
    <mergeCell ref="A343:D343"/>
    <mergeCell ref="E339:F339"/>
    <mergeCell ref="E340:F340"/>
    <mergeCell ref="V26:Y26"/>
    <mergeCell ref="D19:J19"/>
    <mergeCell ref="D20:J20"/>
    <mergeCell ref="D21:J21"/>
    <mergeCell ref="D22:J22"/>
    <mergeCell ref="D23:J23"/>
    <mergeCell ref="D24:J24"/>
    <mergeCell ref="V324:Y324"/>
    <mergeCell ref="A16:J16"/>
    <mergeCell ref="V327:Y327"/>
    <mergeCell ref="A290:F290"/>
    <mergeCell ref="E292:H292"/>
    <mergeCell ref="A317:B317"/>
    <mergeCell ref="V319:Y319"/>
    <mergeCell ref="V320:Y320"/>
    <mergeCell ref="V326:Y326"/>
    <mergeCell ref="V325:Y325"/>
    <mergeCell ref="V321:Y321"/>
    <mergeCell ref="V156:Y156"/>
    <mergeCell ref="V273:Y273"/>
    <mergeCell ref="V143:Y143"/>
    <mergeCell ref="V323:Y323"/>
    <mergeCell ref="A376:F376"/>
    <mergeCell ref="E338:F338"/>
    <mergeCell ref="E335:F335"/>
    <mergeCell ref="E336:F336"/>
    <mergeCell ref="E337:F337"/>
    <mergeCell ref="A375:B375"/>
    <mergeCell ref="B371:I371"/>
    <mergeCell ref="B372:I372"/>
    <mergeCell ref="B370:I370"/>
    <mergeCell ref="A346:F346"/>
    <mergeCell ref="V39:Y39"/>
    <mergeCell ref="V52:Y52"/>
    <mergeCell ref="D46:J46"/>
    <mergeCell ref="D47:J47"/>
    <mergeCell ref="D48:J48"/>
    <mergeCell ref="D49:J49"/>
    <mergeCell ref="D50:J50"/>
    <mergeCell ref="A42:J42"/>
    <mergeCell ref="V65:Y65"/>
    <mergeCell ref="V91:Y91"/>
    <mergeCell ref="V78:Y78"/>
    <mergeCell ref="D74:J74"/>
    <mergeCell ref="D75:J75"/>
    <mergeCell ref="D76:J76"/>
    <mergeCell ref="D84:J84"/>
    <mergeCell ref="D85:J85"/>
    <mergeCell ref="D73:J73"/>
    <mergeCell ref="D71:J71"/>
    <mergeCell ref="V130:Y130"/>
    <mergeCell ref="D136:J136"/>
    <mergeCell ref="A12:E12"/>
    <mergeCell ref="V117:Y117"/>
    <mergeCell ref="V104:Y104"/>
    <mergeCell ref="D101:J101"/>
    <mergeCell ref="D102:J102"/>
    <mergeCell ref="D110:J110"/>
    <mergeCell ref="D111:J111"/>
    <mergeCell ref="D112:J112"/>
    <mergeCell ref="E334:F334"/>
    <mergeCell ref="A332:D332"/>
    <mergeCell ref="D152:J152"/>
    <mergeCell ref="D153:J153"/>
    <mergeCell ref="D154:J154"/>
    <mergeCell ref="D266:J266"/>
    <mergeCell ref="D267:J267"/>
    <mergeCell ref="D281:J281"/>
    <mergeCell ref="A288:D288"/>
    <mergeCell ref="A263:J263"/>
    <mergeCell ref="D32:J32"/>
    <mergeCell ref="D33:J33"/>
    <mergeCell ref="D34:J34"/>
    <mergeCell ref="A29:J29"/>
    <mergeCell ref="D35:J35"/>
    <mergeCell ref="D36:J36"/>
    <mergeCell ref="D37:J37"/>
    <mergeCell ref="D45:J45"/>
    <mergeCell ref="D63:J63"/>
    <mergeCell ref="D86:J86"/>
    <mergeCell ref="D87:J87"/>
    <mergeCell ref="D88:J88"/>
    <mergeCell ref="D89:J89"/>
    <mergeCell ref="D97:J97"/>
    <mergeCell ref="D98:J98"/>
    <mergeCell ref="D99:J99"/>
    <mergeCell ref="D177:J177"/>
    <mergeCell ref="D178:J178"/>
    <mergeCell ref="D100:J100"/>
    <mergeCell ref="D114:J114"/>
    <mergeCell ref="D115:J115"/>
    <mergeCell ref="D113:J113"/>
    <mergeCell ref="A107:J107"/>
    <mergeCell ref="A103:J103"/>
    <mergeCell ref="A142:J142"/>
    <mergeCell ref="D123:J123"/>
    <mergeCell ref="D175:J175"/>
    <mergeCell ref="D176:J176"/>
    <mergeCell ref="D166:J166"/>
    <mergeCell ref="A116:J116"/>
    <mergeCell ref="A129:J129"/>
    <mergeCell ref="A120:J120"/>
    <mergeCell ref="D124:J124"/>
    <mergeCell ref="D125:J125"/>
    <mergeCell ref="D126:J126"/>
    <mergeCell ref="D127:J127"/>
    <mergeCell ref="D140:J140"/>
    <mergeCell ref="A133:J133"/>
    <mergeCell ref="D128:J128"/>
    <mergeCell ref="D151:J151"/>
    <mergeCell ref="D141:J141"/>
    <mergeCell ref="D149:J149"/>
    <mergeCell ref="D137:J137"/>
    <mergeCell ref="D138:J138"/>
    <mergeCell ref="D139:J139"/>
    <mergeCell ref="A146:J146"/>
    <mergeCell ref="D179:J179"/>
    <mergeCell ref="D180:J180"/>
    <mergeCell ref="A181:J181"/>
    <mergeCell ref="D188:J188"/>
    <mergeCell ref="D189:J189"/>
    <mergeCell ref="D190:J190"/>
    <mergeCell ref="A185:J185"/>
    <mergeCell ref="D191:J191"/>
    <mergeCell ref="D192:J192"/>
    <mergeCell ref="D193:J193"/>
    <mergeCell ref="A194:J194"/>
    <mergeCell ref="D201:J201"/>
    <mergeCell ref="D202:J202"/>
    <mergeCell ref="D203:J203"/>
    <mergeCell ref="A198:J198"/>
    <mergeCell ref="D204:J204"/>
    <mergeCell ref="D205:J205"/>
    <mergeCell ref="D206:J206"/>
    <mergeCell ref="A207:J207"/>
    <mergeCell ref="D214:J214"/>
    <mergeCell ref="D215:J215"/>
    <mergeCell ref="D216:J216"/>
    <mergeCell ref="A211:J211"/>
    <mergeCell ref="D217:J217"/>
    <mergeCell ref="D218:J218"/>
    <mergeCell ref="D219:J219"/>
    <mergeCell ref="A220:J220"/>
    <mergeCell ref="D227:J227"/>
    <mergeCell ref="D228:J228"/>
    <mergeCell ref="D229:J229"/>
    <mergeCell ref="A224:J224"/>
    <mergeCell ref="D230:J230"/>
    <mergeCell ref="D231:J231"/>
    <mergeCell ref="D232:J232"/>
    <mergeCell ref="A233:J233"/>
    <mergeCell ref="D240:J240"/>
    <mergeCell ref="D241:J241"/>
    <mergeCell ref="D242:J242"/>
    <mergeCell ref="A237:J237"/>
    <mergeCell ref="D243:J243"/>
    <mergeCell ref="D244:J244"/>
    <mergeCell ref="D245:J245"/>
    <mergeCell ref="A246:J246"/>
    <mergeCell ref="D253:J253"/>
    <mergeCell ref="D254:J254"/>
    <mergeCell ref="D255:J255"/>
    <mergeCell ref="A250:J250"/>
    <mergeCell ref="D256:J256"/>
    <mergeCell ref="D257:J257"/>
    <mergeCell ref="D258:J258"/>
    <mergeCell ref="A259:J259"/>
    <mergeCell ref="B319:C319"/>
    <mergeCell ref="D268:J268"/>
    <mergeCell ref="D282:J282"/>
    <mergeCell ref="D283:J283"/>
    <mergeCell ref="D269:J269"/>
    <mergeCell ref="A277:B277"/>
    <mergeCell ref="B320:C320"/>
    <mergeCell ref="D284:J284"/>
    <mergeCell ref="D270:J270"/>
    <mergeCell ref="D271:J271"/>
    <mergeCell ref="D279:J279"/>
    <mergeCell ref="D280:J280"/>
    <mergeCell ref="B321:C321"/>
    <mergeCell ref="B322:C322"/>
    <mergeCell ref="B327:C327"/>
    <mergeCell ref="B323:C323"/>
    <mergeCell ref="B324:C324"/>
    <mergeCell ref="B325:C325"/>
    <mergeCell ref="B326:C326"/>
  </mergeCells>
  <printOptions/>
  <pageMargins left="0.5118110236220472" right="0.5118110236220472" top="0.37" bottom="0.83" header="0.31496062992125984" footer="0.31496062992125984"/>
  <pageSetup fitToHeight="0" fitToWidth="1" horizontalDpi="600" verticalDpi="600" orientation="portrait" paperSize="9" scale="58" r:id="rId3"/>
  <headerFooter alignWithMargins="0">
    <oddFooter>&amp;LSI-HR 2007-2013&amp;C&amp;P</oddFooter>
  </headerFooter>
  <rowBreaks count="7" manualBreakCount="7">
    <brk id="54" max="9" man="1"/>
    <brk id="105" max="9" man="1"/>
    <brk id="145" max="9" man="1"/>
    <brk id="196" max="9" man="1"/>
    <brk id="248" max="9" man="1"/>
    <brk id="287" max="9" man="1"/>
    <brk id="341" max="9" man="1"/>
  </rowBreaks>
  <legacyDrawing r:id="rId2"/>
  <oleObjects>
    <oleObject progId="Word.Picture.8" shapeId="72032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kodricd</cp:lastModifiedBy>
  <cp:lastPrinted>2008-10-09T13:50:52Z</cp:lastPrinted>
  <dcterms:created xsi:type="dcterms:W3CDTF">2008-03-06T16:44:54Z</dcterms:created>
  <dcterms:modified xsi:type="dcterms:W3CDTF">2009-03-10T08:22:13Z</dcterms:modified>
  <cp:category/>
  <cp:version/>
  <cp:contentType/>
  <cp:contentStatus/>
</cp:coreProperties>
</file>