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25" tabRatio="871" activeTab="0"/>
  </bookViews>
  <sheets>
    <sheet name="1. Table of contents" sheetId="1" r:id="rId1"/>
    <sheet name="2. Detailed Part" sheetId="2" r:id="rId2"/>
    <sheet name="3. General Part" sheetId="3" r:id="rId3"/>
    <sheet name="List1" sheetId="4" state="hidden" r:id="rId4"/>
  </sheets>
  <definedNames>
    <definedName name="Partners">'1. Table of contents'!$A$28:$A$47</definedName>
    <definedName name="Partnership">'1. Table of contents'!$A$28:$A$47</definedName>
    <definedName name="_xlnm.Print_Area" localSheetId="0">'1. Table of contents'!$A$1:$E$69</definedName>
    <definedName name="_xlnm.Print_Area" localSheetId="1">'2. Detailed Part'!$A$1:$W$296</definedName>
    <definedName name="_xlnm.Print_Area" localSheetId="2">'3. General Part'!$A$1:$N$408</definedName>
  </definedNames>
  <calcPr fullCalcOnLoad="1"/>
</workbook>
</file>

<file path=xl/sharedStrings.xml><?xml version="1.0" encoding="utf-8"?>
<sst xmlns="http://schemas.openxmlformats.org/spreadsheetml/2006/main" count="715" uniqueCount="317">
  <si>
    <t xml:space="preserve">The table has to be filled in in this way: Under the specific category of public or private co-financing (category is chosen according to the legal status of the partner) you have to write in the procentage (%) of co-financing (example):
SI partners:
- if the partner is a public legal entity, you have to write in 10,00 in the column National and according to your legal status 5,00 in the right column of public co-financing (e.g. if a partner is a commune, you have to write in 5,00 in the column Local, but if a partner is a public legal entity that is not a commune, you have to write in 5,00 in the column Other).
- if a partner is a private legal entity you have to write in 15,00 in the column National, and in the column Private you have to write in 5,00.
HR partners:
- according to the Call Croatian partners have to provide 15 % of public co-financing, which means that according to the partner's legal status or according to the statute of the institution, which is to provide the co-financing, you have to write in 15,00 in the right column of public co-financing.
</t>
  </si>
  <si>
    <t>Financial resources of the project</t>
  </si>
  <si>
    <t>Amount</t>
  </si>
  <si>
    <t xml:space="preserve">      Total costs</t>
  </si>
  <si>
    <t>1    Requested IPA public funding</t>
  </si>
  <si>
    <t>2    Own contribution  (2.1 + 2.2)</t>
  </si>
  <si>
    <t>2.1 Public funding</t>
  </si>
  <si>
    <t>2.2 Private funding</t>
  </si>
  <si>
    <t xml:space="preserve"> Total eligible costs</t>
  </si>
  <si>
    <t>1.2    Requested IPA public funding</t>
  </si>
  <si>
    <t>C - OUTPUT INDICATORS</t>
  </si>
  <si>
    <t xml:space="preserve">These indicators have to be achieved at operation level to be paid and will be fulfilled before signing the IPA Subsidy Contract. </t>
  </si>
  <si>
    <t>Name</t>
  </si>
  <si>
    <t>Unit of measurement</t>
  </si>
  <si>
    <t>baseline</t>
  </si>
  <si>
    <t>planned value</t>
  </si>
  <si>
    <t>Comments</t>
  </si>
  <si>
    <t>D - CALENDAR OF EXPENDITURES</t>
  </si>
  <si>
    <t>Expenditures to be claimed by partners</t>
  </si>
  <si>
    <t>This calendar of expenditures has to be respected for reporting on project implementation and expenditures in order to avoid any decommittment at programme and project level.</t>
  </si>
  <si>
    <t>Total eligible cost in €</t>
  </si>
  <si>
    <t>E - CALENDAR OF REPORTING</t>
  </si>
  <si>
    <t xml:space="preserve">Dates of submission of progress reports </t>
  </si>
  <si>
    <t>Progress report</t>
  </si>
  <si>
    <t>month</t>
  </si>
  <si>
    <t>year</t>
  </si>
  <si>
    <t>Starting date of eligibility</t>
  </si>
  <si>
    <t xml:space="preserve">Final date of eligibility </t>
  </si>
  <si>
    <t>%</t>
  </si>
  <si>
    <t>€</t>
  </si>
  <si>
    <t>Amount 2010</t>
  </si>
  <si>
    <t>Amount 2011</t>
  </si>
  <si>
    <t>Amount 2012</t>
  </si>
  <si>
    <t>Amount 2013</t>
  </si>
  <si>
    <t>Amount 2014</t>
  </si>
  <si>
    <t>Amount 2015</t>
  </si>
  <si>
    <t>POP UP LIST</t>
  </si>
  <si>
    <t>Currencies</t>
  </si>
  <si>
    <t>EUROS</t>
  </si>
  <si>
    <t>POP-UP LISTS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</si>
  <si>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5.4.2</t>
    </r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</si>
  <si>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</si>
  <si>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</si>
  <si>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</si>
  <si>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</si>
  <si>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</si>
  <si>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</si>
  <si>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</si>
  <si>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</si>
  <si>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</si>
  <si>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</si>
  <si>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</si>
  <si>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</si>
  <si>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 xml:space="preserve">LOS NUMEROS DE ABAJO SIRVEN PARA CONTROLAR  QUE NO FALTE LA ELECCION DE CURRENCIES </t>
  </si>
  <si>
    <t>Controll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</si>
  <si>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</si>
  <si>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</si>
  <si>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</si>
  <si>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</si>
  <si>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</si>
  <si>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</si>
  <si>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</si>
  <si>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</si>
  <si>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EURO</t>
  </si>
  <si>
    <t>HRK</t>
  </si>
  <si>
    <r>
      <t>V celoti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U potpunosti nadoknadivo</t>
    </r>
  </si>
  <si>
    <r>
      <t>Delno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>ljiv /</t>
    </r>
    <r>
      <rPr>
        <i/>
        <sz val="11"/>
        <color indexed="8"/>
        <rFont val="Arial"/>
        <family val="2"/>
      </rPr>
      <t xml:space="preserve"> Djelomično nadoknadivo</t>
    </r>
  </si>
  <si>
    <r>
      <t>Ni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Nenadoknadivo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</si>
  <si>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4.3</t>
    </r>
  </si>
  <si>
    <t>IPA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</si>
  <si>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3.2.2</t>
    </r>
  </si>
  <si>
    <r>
      <t>Mesec /</t>
    </r>
    <r>
      <rPr>
        <i/>
        <sz val="11"/>
        <color indexed="8"/>
        <rFont val="Calibri"/>
        <family val="2"/>
      </rPr>
      <t xml:space="preserve"> mjesec</t>
    </r>
  </si>
  <si>
    <r>
      <t xml:space="preserve">Dan / </t>
    </r>
    <r>
      <rPr>
        <i/>
        <sz val="11"/>
        <color indexed="8"/>
        <rFont val="Calibri"/>
        <family val="2"/>
      </rPr>
      <t>dan</t>
    </r>
  </si>
  <si>
    <r>
      <t xml:space="preserve">Ura / </t>
    </r>
    <r>
      <rPr>
        <i/>
        <sz val="11"/>
        <color indexed="8"/>
        <rFont val="Calibri"/>
        <family val="2"/>
      </rPr>
      <t>sat</t>
    </r>
  </si>
  <si>
    <t>Partner 6 -</t>
  </si>
  <si>
    <t>Partner 7 -</t>
  </si>
  <si>
    <t>Partner 8 -</t>
  </si>
  <si>
    <t>Partner 9 -</t>
  </si>
  <si>
    <t>Partner 10 -</t>
  </si>
  <si>
    <t>Partner 11 -</t>
  </si>
  <si>
    <t>Partner 12 -</t>
  </si>
  <si>
    <t>Partner 13 -</t>
  </si>
  <si>
    <t>Partner 14 -</t>
  </si>
  <si>
    <t>Partner 15 -</t>
  </si>
  <si>
    <t>Partner 16 -</t>
  </si>
  <si>
    <t>Partner 17-</t>
  </si>
  <si>
    <t>Partner 18 -</t>
  </si>
  <si>
    <t>Partner 19 -</t>
  </si>
  <si>
    <t>Partner 20 -</t>
  </si>
  <si>
    <t>P6 -</t>
  </si>
  <si>
    <t>P7 -</t>
  </si>
  <si>
    <t>P8 -</t>
  </si>
  <si>
    <t>P9 -</t>
  </si>
  <si>
    <t>P10 -</t>
  </si>
  <si>
    <t>P11 -</t>
  </si>
  <si>
    <t>P12 -</t>
  </si>
  <si>
    <t>P13 -</t>
  </si>
  <si>
    <t>P14 -</t>
  </si>
  <si>
    <t>P15 -</t>
  </si>
  <si>
    <t>P16 -</t>
  </si>
  <si>
    <t>P17 -</t>
  </si>
  <si>
    <t>P18 -</t>
  </si>
  <si>
    <t>P19 -</t>
  </si>
  <si>
    <t>P20 -</t>
  </si>
  <si>
    <t>LP-</t>
  </si>
  <si>
    <t>P2 -</t>
  </si>
  <si>
    <t xml:space="preserve">P3 - </t>
  </si>
  <si>
    <t>P4 -</t>
  </si>
  <si>
    <t>P5 -</t>
  </si>
  <si>
    <t>LP - Partner 1 -</t>
  </si>
  <si>
    <t xml:space="preserve">Partner 2 - </t>
  </si>
  <si>
    <t>Partner 3 -</t>
  </si>
  <si>
    <t xml:space="preserve">Partner 4 - </t>
  </si>
  <si>
    <t xml:space="preserve">Partner 5 - </t>
  </si>
  <si>
    <t>APPLICATION FORM - PART B FINANCIAL DESCRIPTION
TABLE OF CONTENT</t>
  </si>
  <si>
    <t>PROJECT TITLE:</t>
  </si>
  <si>
    <t>ACRONYM:</t>
  </si>
  <si>
    <t>DETAILED PART</t>
  </si>
  <si>
    <t>1. Personnel costs</t>
  </si>
  <si>
    <t>1.1. Staff costs</t>
  </si>
  <si>
    <t>1.2. Travel and accommodation costs</t>
  </si>
  <si>
    <t>2. External service costs</t>
  </si>
  <si>
    <t>3. Investment costs</t>
  </si>
  <si>
    <t>3.1. Construction works, equipment, land (if fully eligible)</t>
  </si>
  <si>
    <t>3.2. Construction works, equipment (object to depreciation)</t>
  </si>
  <si>
    <t>3.3. Construction works, equipment (if partly eligible)</t>
  </si>
  <si>
    <t xml:space="preserve">4. Administrative costs </t>
  </si>
  <si>
    <t>GENERAL PART (to be annexed to the Subsidy Contract)</t>
  </si>
  <si>
    <t>Fill in the missing data.</t>
  </si>
  <si>
    <t>Partners list</t>
  </si>
  <si>
    <t>Abbrevation of Partner name</t>
  </si>
  <si>
    <t>VAT 
Status</t>
  </si>
  <si>
    <t>% IPA funds</t>
  </si>
  <si>
    <t>Exchange rate (HRK/€)</t>
  </si>
  <si>
    <t>Legend</t>
  </si>
  <si>
    <t xml:space="preserve">               Filled in or chosen by the applicant before printing</t>
  </si>
  <si>
    <t xml:space="preserve">               Headings </t>
  </si>
  <si>
    <t xml:space="preserve">               Sub-headings </t>
  </si>
  <si>
    <t xml:space="preserve">               Instructions for applicants</t>
  </si>
  <si>
    <t xml:space="preserve">               Input in this field is not allowed</t>
  </si>
  <si>
    <t xml:space="preserve">               Figures are calculated automatically</t>
  </si>
  <si>
    <r>
      <t>i</t>
    </r>
    <r>
      <rPr>
        <i/>
        <sz val="20"/>
        <color indexed="12"/>
        <rFont val="Calibri"/>
        <family val="2"/>
      </rPr>
      <t xml:space="preserve">   </t>
    </r>
    <r>
      <rPr>
        <sz val="11"/>
        <rFont val="Calibri"/>
        <family val="2"/>
      </rPr>
      <t>This sign makes reference to the Practical Implementation Manual.</t>
    </r>
    <r>
      <rPr>
        <i/>
        <sz val="11"/>
        <color indexed="12"/>
        <rFont val="Calibri"/>
        <family val="2"/>
      </rPr>
      <t xml:space="preserve">
</t>
    </r>
  </si>
  <si>
    <t>APPLICATION FORM - PART B FINANCIAL DESCRIPTION 
DETAILED PART</t>
  </si>
  <si>
    <t xml:space="preserve">Please fill in rows only for the years, in which the eligible expenditure will incur. </t>
  </si>
  <si>
    <t>1. PERSONNEL COSTS</t>
  </si>
  <si>
    <t>1.1. STAFF COSTS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</si>
  <si>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 xml:space="preserve"> 4.1.3, point 1</t>
    </r>
  </si>
  <si>
    <t>Partner</t>
  </si>
  <si>
    <t>Category of staff</t>
  </si>
  <si>
    <r>
      <t xml:space="preserve">Time unit </t>
    </r>
    <r>
      <rPr>
        <b/>
        <sz val="10"/>
        <rFont val="Calibri"/>
        <family val="2"/>
      </rPr>
      <t>(choose one option)</t>
    </r>
  </si>
  <si>
    <t>Cost per time unit (in your currency)</t>
  </si>
  <si>
    <t>No months/
days/hours</t>
  </si>
  <si>
    <t>Cost €</t>
  </si>
  <si>
    <t>TOTAL €</t>
  </si>
  <si>
    <t>Project manager</t>
  </si>
  <si>
    <t>Finance officer</t>
  </si>
  <si>
    <t>Technical coordinator</t>
  </si>
  <si>
    <t>Others</t>
  </si>
  <si>
    <t>Partner coordinator</t>
  </si>
  <si>
    <t>Total</t>
  </si>
  <si>
    <t>1.2. TRAVEL AND ACCOMMODATION COSTS</t>
  </si>
  <si>
    <t xml:space="preserve">Partner </t>
  </si>
  <si>
    <t>Average cost 
(In your Currency)</t>
  </si>
  <si>
    <t>VAT included in the total</t>
  </si>
  <si>
    <t>No of trips</t>
  </si>
  <si>
    <t xml:space="preserve">                                                                                                           No of trips</t>
  </si>
  <si>
    <t>Please fill in rows only for the years, in which the eligible expenditure will incur. And specify in the last column VAT included. Only non recoverable VAT is eligible.</t>
  </si>
  <si>
    <t>2. EXTERNAL SERVICE COST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</si>
  <si>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point 2</t>
    </r>
  </si>
  <si>
    <t>Description</t>
  </si>
  <si>
    <r>
      <t xml:space="preserve">Partner 
</t>
    </r>
    <r>
      <rPr>
        <b/>
        <sz val="10"/>
        <rFont val="Calibri"/>
        <family val="2"/>
      </rPr>
      <t>(choose one option)</t>
    </r>
  </si>
  <si>
    <r>
      <t xml:space="preserve">Currency </t>
    </r>
    <r>
      <rPr>
        <b/>
        <sz val="10"/>
        <rFont val="Calibri"/>
        <family val="2"/>
      </rPr>
      <t>(choose one option)</t>
    </r>
  </si>
  <si>
    <t>TOTAL €
eligible</t>
  </si>
  <si>
    <t>Expert or service 1</t>
  </si>
  <si>
    <t>Expert or service 2</t>
  </si>
  <si>
    <t>Expert or service 3</t>
  </si>
  <si>
    <t>Expert or service 4</t>
  </si>
  <si>
    <t>Expert or service 5</t>
  </si>
  <si>
    <t>Expert or service 6</t>
  </si>
  <si>
    <t>Expert or service 7</t>
  </si>
  <si>
    <t>Expert or service 8</t>
  </si>
  <si>
    <t>Expert or service 9</t>
  </si>
  <si>
    <t>Expert or service 10</t>
  </si>
  <si>
    <t>Expert or service 11</t>
  </si>
  <si>
    <t>Expert or service 12</t>
  </si>
  <si>
    <t>Expert or service 13</t>
  </si>
  <si>
    <t>Expert or service 14</t>
  </si>
  <si>
    <t>Expert or service 15</t>
  </si>
  <si>
    <t>Expert or service 16</t>
  </si>
  <si>
    <t>Expert or service 17</t>
  </si>
  <si>
    <t>Expert or service 18</t>
  </si>
  <si>
    <t>Expert or service 19</t>
  </si>
  <si>
    <t>Expert or service 20</t>
  </si>
  <si>
    <t>Expert or service 21</t>
  </si>
  <si>
    <t>Expert or service 22</t>
  </si>
  <si>
    <t>Expert or service 23</t>
  </si>
  <si>
    <t>Expert or service 24</t>
  </si>
  <si>
    <t>Expert or service 25</t>
  </si>
  <si>
    <t>Expert or service 26</t>
  </si>
  <si>
    <t>Expert or service 27</t>
  </si>
  <si>
    <t>Expert or service 28</t>
  </si>
  <si>
    <t>Expert or service 29</t>
  </si>
  <si>
    <t>Expert or service 30</t>
  </si>
  <si>
    <t>Expert or service 31</t>
  </si>
  <si>
    <t>Expert or service 32</t>
  </si>
  <si>
    <t>Expert or service 33</t>
  </si>
  <si>
    <t>Expert or service 34</t>
  </si>
  <si>
    <t>Expert or service 35</t>
  </si>
  <si>
    <t>Expert or service 36</t>
  </si>
  <si>
    <t>Expert or service 37</t>
  </si>
  <si>
    <t>Expert or service 38</t>
  </si>
  <si>
    <t>Expert or service 39</t>
  </si>
  <si>
    <t>Expert or service 40</t>
  </si>
  <si>
    <t>Total €</t>
  </si>
  <si>
    <t>3. INVESTMENT COSTS</t>
  </si>
  <si>
    <t>3.1. Construction works, equipment, land</t>
  </si>
  <si>
    <t>If fully eligible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</si>
  <si>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point 3</t>
    </r>
  </si>
  <si>
    <r>
      <t xml:space="preserve">Currency 
</t>
    </r>
    <r>
      <rPr>
        <b/>
        <sz val="10"/>
        <rFont val="Calibri"/>
        <family val="2"/>
      </rPr>
      <t>(choose one option)</t>
    </r>
  </si>
  <si>
    <t>Infrastructure 1</t>
  </si>
  <si>
    <t>Infrastructure 2</t>
  </si>
  <si>
    <t>Infrastructure 3</t>
  </si>
  <si>
    <t>Infrastructure 4</t>
  </si>
  <si>
    <t>Infrastructure 5</t>
  </si>
  <si>
    <t>Infrastructure 6</t>
  </si>
  <si>
    <t>Infrastructure 7</t>
  </si>
  <si>
    <t>Infrastructure 8</t>
  </si>
  <si>
    <t>Infrastructure 9</t>
  </si>
  <si>
    <t>Infrastructure 10</t>
  </si>
  <si>
    <t>Infrastructure 11</t>
  </si>
  <si>
    <t>Infrastructure 12</t>
  </si>
  <si>
    <t>Infrastructure 13</t>
  </si>
  <si>
    <t>Infrastructure 14</t>
  </si>
  <si>
    <t>Infrastructure 15</t>
  </si>
  <si>
    <t>Infrastructure 16</t>
  </si>
  <si>
    <t>Infrastructure 17</t>
  </si>
  <si>
    <t>Infrastructure 18</t>
  </si>
  <si>
    <t>Infrastructure 19</t>
  </si>
  <si>
    <t>Infrastructure 20</t>
  </si>
  <si>
    <t>3.2. Construction works, equipment</t>
  </si>
  <si>
    <t>If subject to depreciation.</t>
  </si>
  <si>
    <t>Purchase 
cost</t>
  </si>
  <si>
    <t>Pro-rata basis</t>
  </si>
  <si>
    <r>
      <t xml:space="preserve">Partner
</t>
    </r>
    <r>
      <rPr>
        <b/>
        <sz val="9"/>
        <rFont val="Calibri"/>
        <family val="2"/>
      </rPr>
      <t>(Choose one option)</t>
    </r>
  </si>
  <si>
    <r>
      <t xml:space="preserve">Currency
</t>
    </r>
    <r>
      <rPr>
        <b/>
        <sz val="9"/>
        <rFont val="Calibri"/>
        <family val="2"/>
      </rPr>
      <t>(Choose one option)</t>
    </r>
  </si>
  <si>
    <t>Depreciation 2012</t>
  </si>
  <si>
    <t>Depreciation 2013</t>
  </si>
  <si>
    <t>Depreciation 2014</t>
  </si>
  <si>
    <t>Depreciation 2015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</si>
  <si>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</si>
  <si>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</si>
  <si>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</si>
  <si>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</si>
  <si>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</si>
  <si>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</si>
  <si>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</si>
  <si>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</si>
  <si>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</si>
  <si>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</si>
  <si>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Equipment 11</t>
  </si>
  <si>
    <t>Equipment 12</t>
  </si>
  <si>
    <t>Equipment 13</t>
  </si>
  <si>
    <t>Equipment 14</t>
  </si>
  <si>
    <t>Equipment 15</t>
  </si>
  <si>
    <t>Equipment 16</t>
  </si>
  <si>
    <t>Equipment 17</t>
  </si>
  <si>
    <t>Equipment 18</t>
  </si>
  <si>
    <t>Equipment 19</t>
  </si>
  <si>
    <t>Equipment 20</t>
  </si>
  <si>
    <t>3.3. Construction works, equipment</t>
  </si>
  <si>
    <t xml:space="preserve">If partly eligible. </t>
  </si>
  <si>
    <t>Purchase cost</t>
  </si>
  <si>
    <t>Currency</t>
  </si>
  <si>
    <t>4. ADMINISTRATIVE COSTS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</si>
  <si>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4.1.3, point 4</t>
    </r>
  </si>
  <si>
    <t>Flat rate (%)</t>
  </si>
  <si>
    <t>List of indirect cost concerned</t>
  </si>
  <si>
    <t>TOTAL</t>
  </si>
  <si>
    <r>
      <t xml:space="preserve">APPLICATION FORM - PART B FINANCIAL DESCRIPTION 
</t>
    </r>
    <r>
      <rPr>
        <sz val="14"/>
        <color indexed="8"/>
        <rFont val="Calibri"/>
        <family val="2"/>
      </rPr>
      <t>GENERAL PART</t>
    </r>
  </si>
  <si>
    <t>A - BUDGET</t>
  </si>
  <si>
    <t>A.1 - BUDGET PER PARTNER (in €)</t>
  </si>
  <si>
    <t xml:space="preserve">Category </t>
  </si>
  <si>
    <t>Personnel costs</t>
  </si>
  <si>
    <t>External service costs</t>
  </si>
  <si>
    <t>Investment costs</t>
  </si>
  <si>
    <t>Administrative costs</t>
  </si>
  <si>
    <t>Eligible costs</t>
  </si>
  <si>
    <t xml:space="preserve">Comments </t>
  </si>
  <si>
    <t>A.2 - OPERATION BUDGET (in €)</t>
  </si>
  <si>
    <t>B - FINANCIAL PLAN</t>
  </si>
  <si>
    <t>This financial plan has to be certified by the different partners based on commitment letters of co-funders.</t>
  </si>
  <si>
    <t>Total eligible cost</t>
  </si>
  <si>
    <t>IPA cofinancing rate</t>
  </si>
  <si>
    <t>Public co-financing</t>
  </si>
  <si>
    <t>National</t>
  </si>
  <si>
    <t>Regional</t>
  </si>
  <si>
    <t>Local</t>
  </si>
  <si>
    <t>Other</t>
  </si>
  <si>
    <t>Private</t>
  </si>
  <si>
    <t xml:space="preserve">NOTE (example of filling in the table) </t>
  </si>
  <si>
    <t>Expressed as a percentage of those direct  costs that affect the level of overheads</t>
  </si>
  <si>
    <t>Please insert the indicative dates for reporting on project (as a general rule every six months). The binding dates will be adjusted before signing the IPA Subsidy Contract. Once a year and before the final payment  - adjust the amount (adendum).</t>
  </si>
  <si>
    <t>IPA amount claimed</t>
  </si>
  <si>
    <t>Receipts to be deducted</t>
  </si>
  <si>
    <t>Receipts to be taken into account in summary of financial resources of project</t>
  </si>
  <si>
    <t>Receipts are taken into account in summary of financial resources of project</t>
  </si>
  <si>
    <t xml:space="preserve">Receipts to be deducted </t>
  </si>
  <si>
    <t>Total without receipts</t>
  </si>
  <si>
    <t>VAT status for Slovene partners</t>
  </si>
  <si>
    <t>fully recoverable</t>
  </si>
  <si>
    <r>
      <t>VAT is recoverable  by the project partner, therefore it is NOT an eligible cost under this call for proposal</t>
    </r>
    <r>
      <rPr>
        <i/>
        <sz val="10"/>
        <rFont val="Calibri"/>
        <family val="2"/>
      </rPr>
      <t xml:space="preserve"> </t>
    </r>
  </si>
  <si>
    <t>partially recoverable</t>
  </si>
  <si>
    <r>
      <t>VAT is partially recoverable by the project partner, therefore only a part of the VAT which is NOT recoverable is an eligible cost under this call for proposals</t>
    </r>
    <r>
      <rPr>
        <i/>
        <sz val="10"/>
        <rFont val="Calibri"/>
        <family val="2"/>
      </rPr>
      <t xml:space="preserve"> </t>
    </r>
  </si>
  <si>
    <t>not recoverable</t>
  </si>
  <si>
    <t>VAT is not recoverable by the project partner; therefore it IS an eligible cost under this call for proposals</t>
  </si>
  <si>
    <t>VAT status for Croatian partners</t>
  </si>
  <si>
    <t xml:space="preserve">Please, choose VAT status stated as "fully recoverable" 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</si>
</sst>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0"/>
    <numFmt numFmtId="165" formatCode="0.0"/>
    <numFmt numFmtId="166" formatCode="d/\ mmm/"/>
  </numFmts>
  <fonts count="54"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20"/>
      <color indexed="12"/>
      <name val="Webdings"/>
      <family val="1"/>
    </font>
    <font>
      <i/>
      <sz val="20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8"/>
      <name val="Arial"/>
      <family val="2"/>
    </font>
    <font>
      <b/>
      <i/>
      <sz val="11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23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3"/>
      </left>
      <right/>
      <top style="thin">
        <color indexed="2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/>
      <top/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medium"/>
      <top style="thin"/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>
        <color indexed="63"/>
      </left>
      <right/>
      <top style="thin"/>
      <bottom style="medium"/>
    </border>
    <border>
      <left style="thin">
        <color indexed="63"/>
      </left>
      <right style="thin"/>
      <top style="medium"/>
      <bottom style="thin"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7" fillId="16" borderId="1" applyNumberFormat="0" applyAlignment="0" applyProtection="0"/>
    <xf numFmtId="0" fontId="33" fillId="4" borderId="0" applyNumberFormat="0" applyBorder="0" applyAlignment="0" applyProtection="0"/>
    <xf numFmtId="0" fontId="38" fillId="7" borderId="1" applyNumberFormat="0" applyAlignment="0" applyProtection="0"/>
    <xf numFmtId="0" fontId="33" fillId="4" borderId="0" applyNumberFormat="0" applyBorder="0" applyAlignment="0" applyProtection="0"/>
    <xf numFmtId="0" fontId="34" fillId="16" borderId="2" applyNumberFormat="0" applyAlignment="0" applyProtection="0"/>
    <xf numFmtId="0" fontId="5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52" fillId="0" borderId="7" applyNumberFormat="0" applyFill="0" applyAlignment="0" applyProtection="0"/>
    <xf numFmtId="0" fontId="47" fillId="23" borderId="8" applyNumberFormat="0" applyAlignment="0" applyProtection="0"/>
    <xf numFmtId="0" fontId="37" fillId="16" borderId="1" applyNumberFormat="0" applyAlignment="0" applyProtection="0"/>
    <xf numFmtId="0" fontId="34" fillId="16" borderId="2" applyNumberFormat="0" applyAlignment="0" applyProtection="0"/>
    <xf numFmtId="0" fontId="4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1" applyNumberFormat="0" applyAlignment="0" applyProtection="0"/>
    <xf numFmtId="0" fontId="4" fillId="0" borderId="9" applyNumberFormat="0" applyFill="0" applyAlignment="0" applyProtection="0"/>
  </cellStyleXfs>
  <cellXfs count="51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46" applyFont="1" applyFill="1" applyAlignment="1" applyProtection="1">
      <alignment horizontal="center" vertical="center" wrapText="1"/>
      <protection hidden="1"/>
    </xf>
    <xf numFmtId="0" fontId="3" fillId="0" borderId="0" xfId="46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4" fontId="7" fillId="0" borderId="0" xfId="46" applyNumberFormat="1" applyFont="1" applyFill="1" applyBorder="1" applyAlignment="1" applyProtection="1">
      <alignment horizontal="right" vertical="center"/>
      <protection hidden="1"/>
    </xf>
    <xf numFmtId="0" fontId="3" fillId="4" borderId="0" xfId="46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49" fontId="0" fillId="0" borderId="0" xfId="0" applyNumberFormat="1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38" applyFont="1" applyFill="1" applyBorder="1" applyAlignment="1" applyProtection="1">
      <alignment horizontal="right" wrapText="1"/>
      <protection hidden="1"/>
    </xf>
    <xf numFmtId="0" fontId="9" fillId="0" borderId="0" xfId="38" applyFont="1" applyFill="1" applyBorder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4" fontId="10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9" fillId="0" borderId="0" xfId="38" applyFont="1" applyFill="1" applyBorder="1" applyAlignment="1" applyProtection="1">
      <alignment horizontal="left" wrapText="1"/>
      <protection hidden="1"/>
    </xf>
    <xf numFmtId="4" fontId="9" fillId="0" borderId="0" xfId="0" applyNumberFormat="1" applyFont="1" applyAlignment="1" applyProtection="1">
      <alignment/>
      <protection hidden="1"/>
    </xf>
    <xf numFmtId="4" fontId="10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wrapText="1"/>
      <protection hidden="1"/>
    </xf>
    <xf numFmtId="10" fontId="9" fillId="0" borderId="0" xfId="38" applyNumberFormat="1" applyFont="1" applyFill="1" applyBorder="1" applyAlignment="1" applyProtection="1">
      <alignment wrapText="1"/>
      <protection hidden="1"/>
    </xf>
    <xf numFmtId="4" fontId="9" fillId="0" borderId="0" xfId="38" applyNumberFormat="1" applyFont="1" applyFill="1" applyBorder="1" applyAlignment="1" applyProtection="1">
      <alignment/>
      <protection hidden="1"/>
    </xf>
    <xf numFmtId="4" fontId="9" fillId="0" borderId="0" xfId="38" applyNumberFormat="1" applyFont="1" applyFill="1" applyBorder="1" applyAlignment="1" applyProtection="1">
      <alignment wrapText="1"/>
      <protection hidden="1"/>
    </xf>
    <xf numFmtId="165" fontId="10" fillId="0" borderId="0" xfId="0" applyNumberFormat="1" applyFont="1" applyAlignment="1" applyProtection="1">
      <alignment horizontal="left" wrapText="1" indent="6"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10" fillId="2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38" applyFont="1" applyFill="1" applyBorder="1" applyAlignment="1" applyProtection="1">
      <alignment horizontal="center" wrapText="1"/>
      <protection hidden="1"/>
    </xf>
    <xf numFmtId="0" fontId="10" fillId="16" borderId="10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4" fontId="10" fillId="16" borderId="10" xfId="0" applyNumberFormat="1" applyFont="1" applyFill="1" applyBorder="1" applyAlignment="1" applyProtection="1">
      <alignment/>
      <protection hidden="1"/>
    </xf>
    <xf numFmtId="4" fontId="7" fillId="0" borderId="10" xfId="46" applyNumberFormat="1" applyFont="1" applyFill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9" fontId="10" fillId="24" borderId="12" xfId="0" applyNumberFormat="1" applyFont="1" applyFill="1" applyBorder="1" applyAlignment="1" applyProtection="1">
      <alignment horizontal="center"/>
      <protection hidden="1"/>
    </xf>
    <xf numFmtId="0" fontId="9" fillId="4" borderId="13" xfId="38" applyFont="1" applyFill="1" applyBorder="1" applyAlignment="1" applyProtection="1">
      <alignment horizontal="center" wrapText="1"/>
      <protection hidden="1"/>
    </xf>
    <xf numFmtId="4" fontId="10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/>
      <protection hidden="1"/>
    </xf>
    <xf numFmtId="4" fontId="0" fillId="24" borderId="14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4" borderId="15" xfId="0" applyNumberFormat="1" applyFill="1" applyBorder="1" applyAlignment="1" applyProtection="1">
      <alignment/>
      <protection hidden="1"/>
    </xf>
    <xf numFmtId="4" fontId="0" fillId="24" borderId="16" xfId="0" applyNumberFormat="1" applyFill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4" fontId="0" fillId="24" borderId="10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4" fontId="1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9" fontId="0" fillId="0" borderId="0" xfId="0" applyNumberFormat="1" applyAlignment="1" applyProtection="1">
      <alignment horizontal="center" wrapText="1"/>
      <protection hidden="1"/>
    </xf>
    <xf numFmtId="4" fontId="9" fillId="0" borderId="0" xfId="0" applyNumberFormat="1" applyFont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4" fillId="24" borderId="10" xfId="0" applyNumberFormat="1" applyFont="1" applyFill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21" fillId="17" borderId="0" xfId="0" applyFont="1" applyFill="1" applyAlignment="1" applyProtection="1">
      <alignment wrapText="1"/>
      <protection hidden="1"/>
    </xf>
    <xf numFmtId="9" fontId="0" fillId="24" borderId="10" xfId="0" applyNumberFormat="1" applyFont="1" applyFill="1" applyBorder="1" applyAlignment="1" applyProtection="1">
      <alignment wrapText="1"/>
      <protection hidden="1"/>
    </xf>
    <xf numFmtId="164" fontId="24" fillId="0" borderId="0" xfId="37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4" borderId="10" xfId="46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wrapText="1"/>
      <protection locked="0"/>
    </xf>
    <xf numFmtId="4" fontId="9" fillId="23" borderId="17" xfId="59" applyNumberFormat="1" applyFont="1" applyFill="1" applyBorder="1" applyAlignment="1" applyProtection="1">
      <alignment/>
      <protection hidden="1"/>
    </xf>
    <xf numFmtId="4" fontId="9" fillId="23" borderId="10" xfId="59" applyNumberFormat="1" applyFont="1" applyFill="1" applyBorder="1" applyAlignment="1" applyProtection="1">
      <alignment/>
      <protection hidden="1"/>
    </xf>
    <xf numFmtId="0" fontId="34" fillId="23" borderId="10" xfId="38" applyFill="1" applyBorder="1" applyAlignment="1" applyProtection="1">
      <alignment horizontal="right"/>
      <protection hidden="1"/>
    </xf>
    <xf numFmtId="4" fontId="34" fillId="23" borderId="10" xfId="38" applyNumberFormat="1" applyFill="1" applyBorder="1" applyAlignment="1" applyProtection="1">
      <alignment/>
      <protection hidden="1"/>
    </xf>
    <xf numFmtId="4" fontId="9" fillId="23" borderId="18" xfId="59" applyNumberFormat="1" applyFont="1" applyFill="1" applyBorder="1" applyAlignment="1" applyProtection="1">
      <alignment/>
      <protection hidden="1"/>
    </xf>
    <xf numFmtId="0" fontId="34" fillId="23" borderId="19" xfId="38" applyFill="1" applyBorder="1" applyAlignment="1" applyProtection="1">
      <alignment horizontal="right"/>
      <protection hidden="1"/>
    </xf>
    <xf numFmtId="4" fontId="34" fillId="23" borderId="20" xfId="38" applyNumberFormat="1" applyFill="1" applyBorder="1" applyAlignment="1" applyProtection="1">
      <alignment/>
      <protection hidden="1"/>
    </xf>
    <xf numFmtId="4" fontId="4" fillId="23" borderId="10" xfId="0" applyNumberFormat="1" applyFont="1" applyFill="1" applyBorder="1" applyAlignment="1" applyProtection="1">
      <alignment wrapText="1"/>
      <protection hidden="1"/>
    </xf>
    <xf numFmtId="0" fontId="0" fillId="23" borderId="10" xfId="0" applyFill="1" applyBorder="1" applyAlignment="1" applyProtection="1">
      <alignment wrapText="1"/>
      <protection hidden="1"/>
    </xf>
    <xf numFmtId="4" fontId="9" fillId="23" borderId="21" xfId="38" applyNumberFormat="1" applyFont="1" applyFill="1" applyBorder="1" applyAlignment="1" applyProtection="1">
      <alignment/>
      <protection hidden="1"/>
    </xf>
    <xf numFmtId="10" fontId="9" fillId="16" borderId="12" xfId="38" applyNumberFormat="1" applyFont="1" applyBorder="1" applyAlignment="1" applyProtection="1">
      <alignment wrapText="1"/>
      <protection hidden="1"/>
    </xf>
    <xf numFmtId="4" fontId="9" fillId="16" borderId="10" xfId="38" applyNumberFormat="1" applyFont="1" applyBorder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4" fontId="17" fillId="17" borderId="0" xfId="0" applyNumberFormat="1" applyFont="1" applyFill="1" applyAlignment="1" applyProtection="1">
      <alignment/>
      <protection hidden="1"/>
    </xf>
    <xf numFmtId="4" fontId="9" fillId="24" borderId="10" xfId="0" applyNumberFormat="1" applyFont="1" applyFill="1" applyBorder="1" applyAlignment="1" applyProtection="1">
      <alignment/>
      <protection hidden="1"/>
    </xf>
    <xf numFmtId="4" fontId="9" fillId="16" borderId="22" xfId="38" applyNumberFormat="1" applyFont="1" applyFill="1" applyBorder="1" applyAlignment="1" applyProtection="1">
      <alignment/>
      <protection hidden="1"/>
    </xf>
    <xf numFmtId="4" fontId="9" fillId="16" borderId="20" xfId="38" applyNumberFormat="1" applyFon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3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4" fontId="0" fillId="6" borderId="16" xfId="0" applyNumberFormat="1" applyFill="1" applyBorder="1" applyAlignment="1" applyProtection="1">
      <alignment/>
      <protection hidden="1"/>
    </xf>
    <xf numFmtId="4" fontId="0" fillId="6" borderId="14" xfId="0" applyNumberFormat="1" applyFill="1" applyBorder="1" applyAlignment="1" applyProtection="1">
      <alignment/>
      <protection hidden="1"/>
    </xf>
    <xf numFmtId="4" fontId="0" fillId="6" borderId="15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4" fontId="0" fillId="0" borderId="0" xfId="0" applyNumberFormat="1" applyBorder="1" applyAlignment="1" applyProtection="1">
      <alignment/>
      <protection locked="0"/>
    </xf>
    <xf numFmtId="0" fontId="36" fillId="17" borderId="0" xfId="45" applyFont="1" applyAlignment="1" applyProtection="1">
      <alignment horizontal="center" wrapText="1"/>
      <protection hidden="1"/>
    </xf>
    <xf numFmtId="0" fontId="34" fillId="0" borderId="0" xfId="38" applyFill="1" applyBorder="1" applyAlignment="1" applyProtection="1">
      <alignment horizontal="right"/>
      <protection hidden="1"/>
    </xf>
    <xf numFmtId="4" fontId="34" fillId="0" borderId="0" xfId="38" applyNumberFormat="1" applyFill="1" applyBorder="1" applyAlignment="1" applyProtection="1">
      <alignment/>
      <protection hidden="1"/>
    </xf>
    <xf numFmtId="4" fontId="9" fillId="0" borderId="0" xfId="59" applyNumberFormat="1" applyFont="1" applyFill="1" applyBorder="1" applyAlignment="1" applyProtection="1">
      <alignment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17" borderId="0" xfId="44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4" borderId="25" xfId="34" applyFont="1" applyFill="1" applyBorder="1" applyAlignment="1" applyProtection="1">
      <alignment horizontal="center" wrapText="1"/>
      <protection hidden="1"/>
    </xf>
    <xf numFmtId="0" fontId="9" fillId="4" borderId="0" xfId="44" applyFont="1" applyFill="1" applyAlignment="1" applyProtection="1">
      <alignment horizontal="center" wrapText="1"/>
      <protection hidden="1"/>
    </xf>
    <xf numFmtId="0" fontId="4" fillId="16" borderId="12" xfId="0" applyFont="1" applyFill="1" applyBorder="1" applyAlignment="1" applyProtection="1">
      <alignment horizontal="right" wrapText="1"/>
      <protection hidden="1"/>
    </xf>
    <xf numFmtId="0" fontId="9" fillId="4" borderId="26" xfId="33" applyFont="1" applyFill="1" applyBorder="1" applyAlignment="1" applyProtection="1">
      <alignment horizontal="center" wrapText="1"/>
      <protection hidden="1"/>
    </xf>
    <xf numFmtId="0" fontId="10" fillId="4" borderId="27" xfId="0" applyFont="1" applyFill="1" applyBorder="1" applyAlignment="1" applyProtection="1">
      <alignment wrapText="1"/>
      <protection hidden="1"/>
    </xf>
    <xf numFmtId="0" fontId="9" fillId="16" borderId="27" xfId="60" applyFont="1" applyBorder="1" applyAlignment="1" applyProtection="1">
      <alignment horizontal="right" wrapText="1"/>
      <protection hidden="1"/>
    </xf>
    <xf numFmtId="0" fontId="15" fillId="0" borderId="0" xfId="0" applyFont="1" applyAlignment="1">
      <alignment wrapText="1"/>
    </xf>
    <xf numFmtId="0" fontId="22" fillId="4" borderId="20" xfId="33" applyFont="1" applyBorder="1" applyAlignment="1" applyProtection="1">
      <alignment horizontal="center"/>
      <protection hidden="1"/>
    </xf>
    <xf numFmtId="0" fontId="8" fillId="4" borderId="10" xfId="46" applyFont="1" applyFill="1" applyBorder="1" applyAlignment="1" applyProtection="1">
      <alignment horizontal="left" vertical="center" wrapText="1"/>
      <protection hidden="1"/>
    </xf>
    <xf numFmtId="0" fontId="9" fillId="4" borderId="10" xfId="33" applyFont="1" applyBorder="1" applyAlignment="1" applyProtection="1">
      <alignment horizontal="right" vertical="center"/>
      <protection hidden="1"/>
    </xf>
    <xf numFmtId="0" fontId="9" fillId="4" borderId="10" xfId="33" applyFont="1" applyBorder="1" applyAlignment="1" applyProtection="1">
      <alignment horizontal="center" vertical="center" wrapText="1"/>
      <protection hidden="1"/>
    </xf>
    <xf numFmtId="0" fontId="9" fillId="16" borderId="10" xfId="33" applyFont="1" applyFill="1" applyBorder="1" applyAlignment="1" applyProtection="1">
      <alignment horizontal="right" wrapText="1"/>
      <protection hidden="1"/>
    </xf>
    <xf numFmtId="0" fontId="9" fillId="16" borderId="21" xfId="60" applyFont="1" applyBorder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/>
      <protection hidden="1"/>
    </xf>
    <xf numFmtId="14" fontId="10" fillId="0" borderId="10" xfId="37" applyNumberFormat="1" applyFont="1" applyFill="1" applyBorder="1" applyAlignment="1" applyProtection="1">
      <alignment horizontal="center"/>
      <protection hidden="1" locked="0"/>
    </xf>
    <xf numFmtId="0" fontId="10" fillId="0" borderId="12" xfId="37" applyNumberFormat="1" applyFont="1" applyFill="1" applyBorder="1" applyAlignment="1" applyProtection="1">
      <alignment horizontal="center" wrapText="1"/>
      <protection hidden="1" locked="0"/>
    </xf>
    <xf numFmtId="14" fontId="10" fillId="0" borderId="10" xfId="0" applyNumberFormat="1" applyFont="1" applyBorder="1" applyAlignment="1" applyProtection="1">
      <alignment horizontal="center"/>
      <protection hidden="1" locked="0"/>
    </xf>
    <xf numFmtId="0" fontId="10" fillId="0" borderId="12" xfId="0" applyNumberFormat="1" applyFont="1" applyBorder="1" applyAlignment="1" applyProtection="1">
      <alignment horizontal="center" vertical="top"/>
      <protection hidden="1" locked="0"/>
    </xf>
    <xf numFmtId="14" fontId="9" fillId="0" borderId="21" xfId="38" applyNumberFormat="1" applyFont="1" applyFill="1" applyBorder="1" applyAlignment="1" applyProtection="1">
      <alignment horizontal="center"/>
      <protection hidden="1" locked="0"/>
    </xf>
    <xf numFmtId="0" fontId="9" fillId="0" borderId="28" xfId="38" applyNumberFormat="1" applyFont="1" applyFill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 wrapText="1"/>
      <protection locked="0"/>
    </xf>
    <xf numFmtId="0" fontId="9" fillId="23" borderId="20" xfId="59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2" fontId="0" fillId="0" borderId="10" xfId="0" applyNumberFormat="1" applyBorder="1" applyAlignment="1" applyProtection="1">
      <alignment wrapText="1"/>
      <protection locked="0"/>
    </xf>
    <xf numFmtId="0" fontId="34" fillId="23" borderId="10" xfId="38" applyFill="1" applyBorder="1" applyAlignment="1" applyProtection="1">
      <alignment horizontal="right" wrapText="1"/>
      <protection hidden="1"/>
    </xf>
    <xf numFmtId="2" fontId="34" fillId="23" borderId="10" xfId="38" applyNumberFormat="1" applyFill="1" applyBorder="1" applyAlignment="1" applyProtection="1">
      <alignment wrapText="1"/>
      <protection hidden="1"/>
    </xf>
    <xf numFmtId="0" fontId="34" fillId="23" borderId="10" xfId="38" applyFill="1" applyBorder="1" applyAlignment="1" applyProtection="1">
      <alignment wrapText="1"/>
      <protection hidden="1"/>
    </xf>
    <xf numFmtId="4" fontId="34" fillId="23" borderId="10" xfId="38" applyNumberFormat="1" applyFill="1" applyBorder="1" applyAlignment="1" applyProtection="1">
      <alignment horizontal="right" wrapText="1"/>
      <protection hidden="1"/>
    </xf>
    <xf numFmtId="4" fontId="34" fillId="0" borderId="0" xfId="38" applyNumberFormat="1" applyFill="1" applyBorder="1" applyAlignment="1" applyProtection="1">
      <alignment horizontal="right" wrapText="1"/>
      <protection hidden="1"/>
    </xf>
    <xf numFmtId="0" fontId="34" fillId="0" borderId="0" xfId="38" applyFill="1" applyBorder="1" applyAlignment="1" applyProtection="1">
      <alignment horizontal="right" wrapText="1"/>
      <protection hidden="1"/>
    </xf>
    <xf numFmtId="4" fontId="34" fillId="23" borderId="20" xfId="38" applyNumberFormat="1" applyFill="1" applyBorder="1" applyAlignment="1" applyProtection="1">
      <alignment horizontal="right" wrapText="1"/>
      <protection hidden="1"/>
    </xf>
    <xf numFmtId="0" fontId="34" fillId="23" borderId="20" xfId="38" applyFill="1" applyBorder="1" applyAlignment="1" applyProtection="1">
      <alignment horizontal="right" wrapText="1"/>
      <protection hidden="1"/>
    </xf>
    <xf numFmtId="0" fontId="34" fillId="16" borderId="10" xfId="60" applyFont="1" applyBorder="1" applyAlignment="1" applyProtection="1">
      <alignment horizontal="right" wrapText="1"/>
      <protection hidden="1"/>
    </xf>
    <xf numFmtId="0" fontId="16" fillId="4" borderId="10" xfId="44" applyFill="1" applyBorder="1" applyAlignment="1" applyProtection="1">
      <alignment horizontal="center" wrapText="1"/>
      <protection hidden="1"/>
    </xf>
    <xf numFmtId="0" fontId="16" fillId="4" borderId="10" xfId="44" applyFont="1" applyFill="1" applyBorder="1" applyAlignment="1" applyProtection="1">
      <alignment horizontal="center" wrapText="1"/>
      <protection hidden="1"/>
    </xf>
    <xf numFmtId="0" fontId="34" fillId="0" borderId="0" xfId="38" applyFont="1" applyFill="1" applyBorder="1" applyAlignment="1" applyProtection="1">
      <alignment horizontal="right" wrapText="1"/>
      <protection hidden="1"/>
    </xf>
    <xf numFmtId="0" fontId="34" fillId="16" borderId="29" xfId="60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" fontId="0" fillId="0" borderId="24" xfId="0" applyNumberFormat="1" applyFont="1" applyBorder="1" applyAlignment="1" applyProtection="1">
      <alignment wrapText="1"/>
      <protection locked="0"/>
    </xf>
    <xf numFmtId="4" fontId="0" fillId="0" borderId="23" xfId="0" applyNumberFormat="1" applyFont="1" applyBorder="1" applyAlignment="1" applyProtection="1">
      <alignment wrapText="1"/>
      <protection locked="0"/>
    </xf>
    <xf numFmtId="4" fontId="0" fillId="0" borderId="20" xfId="0" applyNumberFormat="1" applyFont="1" applyBorder="1" applyAlignment="1" applyProtection="1">
      <alignment wrapText="1"/>
      <protection locked="0"/>
    </xf>
    <xf numFmtId="4" fontId="0" fillId="0" borderId="23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4" fontId="0" fillId="0" borderId="20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4" fontId="0" fillId="0" borderId="23" xfId="0" applyNumberFormat="1" applyFont="1" applyFill="1" applyBorder="1" applyAlignment="1" applyProtection="1">
      <alignment wrapText="1"/>
      <protection locked="0"/>
    </xf>
    <xf numFmtId="4" fontId="0" fillId="0" borderId="20" xfId="0" applyNumberFormat="1" applyFont="1" applyFill="1" applyBorder="1" applyAlignment="1" applyProtection="1">
      <alignment wrapText="1"/>
      <protection locked="0"/>
    </xf>
    <xf numFmtId="0" fontId="9" fillId="23" borderId="20" xfId="59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7" fillId="0" borderId="0" xfId="46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24" fillId="4" borderId="24" xfId="33" applyFont="1" applyFill="1" applyBorder="1" applyAlignment="1" applyProtection="1">
      <alignment horizontal="center" wrapText="1"/>
      <protection hidden="1"/>
    </xf>
    <xf numFmtId="0" fontId="24" fillId="4" borderId="20" xfId="33" applyFont="1" applyFill="1" applyBorder="1" applyAlignment="1" applyProtection="1">
      <alignment wrapText="1"/>
      <protection hidden="1"/>
    </xf>
    <xf numFmtId="0" fontId="10" fillId="4" borderId="10" xfId="0" applyFont="1" applyFill="1" applyBorder="1" applyAlignment="1" applyProtection="1">
      <alignment wrapText="1"/>
      <protection hidden="1"/>
    </xf>
    <xf numFmtId="0" fontId="7" fillId="0" borderId="0" xfId="4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4" fontId="10" fillId="16" borderId="1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8" fillId="17" borderId="0" xfId="66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24" borderId="18" xfId="0" applyNumberFormat="1" applyFill="1" applyBorder="1" applyAlignment="1" applyProtection="1">
      <alignment/>
      <protection hidden="1"/>
    </xf>
    <xf numFmtId="4" fontId="0" fillId="24" borderId="31" xfId="0" applyNumberFormat="1" applyFill="1" applyBorder="1" applyAlignment="1" applyProtection="1">
      <alignment/>
      <protection hidden="1"/>
    </xf>
    <xf numFmtId="4" fontId="0" fillId="24" borderId="32" xfId="0" applyNumberFormat="1" applyFill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locked="0"/>
    </xf>
    <xf numFmtId="9" fontId="0" fillId="24" borderId="12" xfId="0" applyNumberFormat="1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locked="0"/>
    </xf>
    <xf numFmtId="0" fontId="16" fillId="0" borderId="0" xfId="44" applyFont="1" applyFill="1" applyBorder="1" applyAlignment="1" applyProtection="1">
      <alignment horizontal="center" wrapText="1"/>
      <protection hidden="1"/>
    </xf>
    <xf numFmtId="0" fontId="16" fillId="0" borderId="0" xfId="44" applyFill="1" applyBorder="1" applyAlignment="1" applyProtection="1">
      <alignment horizontal="center" wrapText="1"/>
      <protection hidden="1"/>
    </xf>
    <xf numFmtId="0" fontId="16" fillId="0" borderId="0" xfId="45" applyFill="1" applyBorder="1" applyAlignment="1" applyProtection="1">
      <alignment horizontal="center" wrapText="1"/>
      <protection hidden="1"/>
    </xf>
    <xf numFmtId="0" fontId="9" fillId="4" borderId="20" xfId="37" applyFont="1" applyBorder="1" applyAlignment="1" applyProtection="1">
      <alignment horizontal="center" wrapText="1"/>
      <protection hidden="1"/>
    </xf>
    <xf numFmtId="4" fontId="9" fillId="23" borderId="33" xfId="59" applyNumberFormat="1" applyFont="1" applyFill="1" applyBorder="1" applyAlignment="1" applyProtection="1">
      <alignment/>
      <protection hidden="1"/>
    </xf>
    <xf numFmtId="4" fontId="9" fillId="23" borderId="34" xfId="59" applyNumberFormat="1" applyFont="1" applyFill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166" fontId="10" fillId="0" borderId="10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33" applyNumberFormat="1" applyFont="1" applyFill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10" fontId="2" fillId="4" borderId="35" xfId="46" applyNumberFormat="1" applyFont="1" applyFill="1" applyBorder="1" applyAlignment="1" applyProtection="1">
      <alignment horizontal="right" vertical="center"/>
      <protection hidden="1"/>
    </xf>
    <xf numFmtId="10" fontId="2" fillId="4" borderId="36" xfId="46" applyNumberFormat="1" applyFont="1" applyFill="1" applyBorder="1" applyAlignment="1" applyProtection="1">
      <alignment horizontal="right" vertical="center"/>
      <protection hidden="1"/>
    </xf>
    <xf numFmtId="10" fontId="2" fillId="4" borderId="37" xfId="46" applyNumberFormat="1" applyFont="1" applyFill="1" applyBorder="1" applyAlignment="1" applyProtection="1">
      <alignment horizontal="right" vertical="center"/>
      <protection hidden="1"/>
    </xf>
    <xf numFmtId="0" fontId="22" fillId="4" borderId="10" xfId="33" applyFont="1" applyBorder="1" applyAlignment="1" applyProtection="1">
      <alignment horizontal="center"/>
      <protection hidden="1"/>
    </xf>
    <xf numFmtId="4" fontId="10" fillId="6" borderId="10" xfId="0" applyNumberFormat="1" applyFont="1" applyFill="1" applyBorder="1" applyAlignment="1" applyProtection="1">
      <alignment/>
      <protection hidden="1"/>
    </xf>
    <xf numFmtId="4" fontId="3" fillId="0" borderId="0" xfId="46" applyNumberFormat="1" applyFont="1" applyFill="1" applyBorder="1" applyAlignment="1" applyProtection="1">
      <alignment horizontal="center" vertical="center"/>
      <protection hidden="1"/>
    </xf>
    <xf numFmtId="0" fontId="9" fillId="0" borderId="0" xfId="60" applyFont="1" applyFill="1" applyBorder="1" applyAlignment="1" applyProtection="1">
      <alignment horizontal="right" wrapText="1"/>
      <protection hidden="1"/>
    </xf>
    <xf numFmtId="4" fontId="9" fillId="0" borderId="0" xfId="38" applyNumberFormat="1" applyFont="1" applyFill="1" applyBorder="1" applyAlignment="1" applyProtection="1">
      <alignment/>
      <protection hidden="1"/>
    </xf>
    <xf numFmtId="0" fontId="9" fillId="0" borderId="0" xfId="60" applyFont="1" applyFill="1" applyBorder="1" applyAlignment="1" applyProtection="1">
      <alignment horizontal="left" wrapText="1"/>
      <protection hidden="1"/>
    </xf>
    <xf numFmtId="0" fontId="41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4" fillId="8" borderId="10" xfId="0" applyFont="1" applyFill="1" applyBorder="1" applyAlignment="1" applyProtection="1">
      <alignment vertical="center" wrapText="1"/>
      <protection hidden="1"/>
    </xf>
    <xf numFmtId="0" fontId="42" fillId="8" borderId="10" xfId="0" applyFont="1" applyFill="1" applyBorder="1" applyAlignment="1" applyProtection="1">
      <alignment horizontal="center"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4" fillId="11" borderId="0" xfId="0" applyFont="1" applyFill="1" applyAlignment="1" applyProtection="1">
      <alignment/>
      <protection hidden="1"/>
    </xf>
    <xf numFmtId="0" fontId="24" fillId="4" borderId="29" xfId="44" applyFont="1" applyFill="1" applyBorder="1" applyAlignment="1" applyProtection="1">
      <alignment horizontal="center" wrapText="1"/>
      <protection hidden="1"/>
    </xf>
    <xf numFmtId="0" fontId="9" fillId="4" borderId="38" xfId="44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16" borderId="20" xfId="34" applyFont="1" applyBorder="1" applyAlignment="1" applyProtection="1">
      <alignment horizontal="right"/>
      <protection hidden="1"/>
    </xf>
    <xf numFmtId="0" fontId="9" fillId="4" borderId="10" xfId="34" applyFont="1" applyFill="1" applyBorder="1" applyAlignment="1" applyProtection="1">
      <alignment horizontal="center" wrapText="1"/>
      <protection hidden="1"/>
    </xf>
    <xf numFmtId="0" fontId="9" fillId="4" borderId="11" xfId="44" applyFont="1" applyFill="1" applyBorder="1" applyAlignment="1" applyProtection="1">
      <alignment horizontal="center" wrapText="1"/>
      <protection hidden="1"/>
    </xf>
    <xf numFmtId="0" fontId="9" fillId="4" borderId="39" xfId="44" applyFont="1" applyFill="1" applyBorder="1" applyAlignment="1" applyProtection="1">
      <alignment horizontal="center"/>
      <protection hidden="1"/>
    </xf>
    <xf numFmtId="0" fontId="0" fillId="25" borderId="0" xfId="0" applyFill="1" applyBorder="1" applyAlignment="1" applyProtection="1">
      <alignment/>
      <protection hidden="1"/>
    </xf>
    <xf numFmtId="0" fontId="9" fillId="4" borderId="10" xfId="44" applyFont="1" applyFill="1" applyBorder="1" applyAlignment="1" applyProtection="1">
      <alignment horizontal="center"/>
      <protection hidden="1"/>
    </xf>
    <xf numFmtId="0" fontId="9" fillId="4" borderId="10" xfId="44" applyFont="1" applyFill="1" applyBorder="1" applyAlignment="1" applyProtection="1">
      <alignment horizontal="center" wrapText="1"/>
      <protection hidden="1"/>
    </xf>
    <xf numFmtId="0" fontId="9" fillId="4" borderId="10" xfId="34" applyFont="1" applyFill="1" applyBorder="1" applyAlignment="1" applyProtection="1">
      <alignment horizontal="center" wrapText="1"/>
      <protection hidden="1"/>
    </xf>
    <xf numFmtId="0" fontId="9" fillId="4" borderId="24" xfId="34" applyFont="1" applyFill="1" applyBorder="1" applyAlignment="1" applyProtection="1">
      <alignment horizontal="center" wrapText="1"/>
      <protection hidden="1"/>
    </xf>
    <xf numFmtId="0" fontId="24" fillId="17" borderId="40" xfId="44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6" fillId="4" borderId="10" xfId="44" applyFill="1" applyBorder="1" applyAlignment="1" applyProtection="1">
      <alignment horizontal="center"/>
      <protection hidden="1"/>
    </xf>
    <xf numFmtId="0" fontId="16" fillId="4" borderId="10" xfId="44" applyFont="1" applyFill="1" applyBorder="1" applyAlignment="1" applyProtection="1">
      <alignment horizontal="center"/>
      <protection hidden="1"/>
    </xf>
    <xf numFmtId="0" fontId="16" fillId="17" borderId="23" xfId="44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9" fillId="4" borderId="24" xfId="44" applyFont="1" applyFill="1" applyBorder="1" applyAlignment="1" applyProtection="1">
      <alignment horizontal="center"/>
      <protection hidden="1"/>
    </xf>
    <xf numFmtId="0" fontId="9" fillId="4" borderId="24" xfId="44" applyFont="1" applyFill="1" applyBorder="1" applyAlignment="1" applyProtection="1">
      <alignment horizontal="center" wrapText="1"/>
      <protection hidden="1"/>
    </xf>
    <xf numFmtId="4" fontId="9" fillId="4" borderId="10" xfId="34" applyNumberFormat="1" applyFont="1" applyFill="1" applyBorder="1" applyAlignment="1" applyProtection="1">
      <alignment horizontal="center" wrapText="1"/>
      <protection hidden="1"/>
    </xf>
    <xf numFmtId="0" fontId="9" fillId="4" borderId="30" xfId="44" applyFont="1" applyFill="1" applyBorder="1" applyAlignment="1" applyProtection="1">
      <alignment horizontal="center" wrapText="1"/>
      <protection hidden="1"/>
    </xf>
    <xf numFmtId="0" fontId="9" fillId="4" borderId="41" xfId="44" applyFont="1" applyFill="1" applyBorder="1" applyAlignment="1" applyProtection="1">
      <alignment horizontal="center" wrapText="1"/>
      <protection hidden="1"/>
    </xf>
    <xf numFmtId="0" fontId="9" fillId="4" borderId="42" xfId="34" applyFont="1" applyFill="1" applyBorder="1" applyAlignment="1" applyProtection="1">
      <alignment horizontal="center" wrapText="1"/>
      <protection hidden="1"/>
    </xf>
    <xf numFmtId="0" fontId="9" fillId="4" borderId="43" xfId="34" applyFont="1" applyFill="1" applyBorder="1" applyAlignment="1" applyProtection="1">
      <alignment horizontal="center" wrapText="1"/>
      <protection hidden="1"/>
    </xf>
    <xf numFmtId="0" fontId="9" fillId="4" borderId="0" xfId="44" applyFont="1" applyFill="1" applyAlignment="1" applyProtection="1">
      <alignment horizontal="center" wrapText="1"/>
      <protection hidden="1"/>
    </xf>
    <xf numFmtId="0" fontId="9" fillId="4" borderId="10" xfId="33" applyFont="1" applyBorder="1" applyAlignment="1" applyProtection="1">
      <alignment horizontal="center" wrapText="1"/>
      <protection hidden="1"/>
    </xf>
    <xf numFmtId="0" fontId="9" fillId="4" borderId="44" xfId="33" applyFont="1" applyBorder="1" applyAlignment="1" applyProtection="1">
      <alignment horizontal="center" wrapText="1"/>
      <protection hidden="1"/>
    </xf>
    <xf numFmtId="0" fontId="9" fillId="4" borderId="26" xfId="33" applyFont="1" applyFill="1" applyBorder="1" applyAlignment="1" applyProtection="1">
      <alignment horizontal="center" wrapText="1"/>
      <protection hidden="1"/>
    </xf>
    <xf numFmtId="0" fontId="9" fillId="4" borderId="44" xfId="33" applyFont="1" applyBorder="1" applyAlignment="1" applyProtection="1">
      <alignment horizontal="center" wrapText="1"/>
      <protection hidden="1"/>
    </xf>
    <xf numFmtId="0" fontId="9" fillId="4" borderId="13" xfId="60" applyFont="1" applyFill="1" applyBorder="1" applyAlignment="1" applyProtection="1">
      <alignment horizontal="center" wrapText="1"/>
      <protection hidden="1"/>
    </xf>
    <xf numFmtId="0" fontId="24" fillId="4" borderId="24" xfId="33" applyFont="1" applyBorder="1" applyAlignment="1" applyProtection="1">
      <alignment horizontal="center" wrapText="1"/>
      <protection hidden="1"/>
    </xf>
    <xf numFmtId="0" fontId="24" fillId="4" borderId="24" xfId="33" applyFont="1" applyBorder="1" applyAlignment="1" applyProtection="1">
      <alignment horizontal="center"/>
      <protection hidden="1"/>
    </xf>
    <xf numFmtId="0" fontId="9" fillId="4" borderId="10" xfId="33" applyFont="1" applyFill="1" applyBorder="1" applyAlignment="1" applyProtection="1">
      <alignment horizontal="center" wrapText="1"/>
      <protection hidden="1"/>
    </xf>
    <xf numFmtId="0" fontId="9" fillId="8" borderId="0" xfId="0" applyFont="1" applyFill="1" applyAlignment="1" applyProtection="1">
      <alignment/>
      <protection hidden="1"/>
    </xf>
    <xf numFmtId="0" fontId="9" fillId="4" borderId="10" xfId="33" applyFont="1" applyBorder="1" applyAlignment="1" applyProtection="1">
      <alignment horizontal="center" vertical="center" wrapText="1"/>
      <protection hidden="1"/>
    </xf>
    <xf numFmtId="0" fontId="9" fillId="16" borderId="45" xfId="60" applyFont="1" applyBorder="1" applyAlignment="1" applyProtection="1">
      <alignment horizontal="right"/>
      <protection hidden="1"/>
    </xf>
    <xf numFmtId="2" fontId="24" fillId="16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46" applyFont="1" applyFill="1" applyBorder="1" applyAlignment="1" applyProtection="1">
      <alignment vertical="center"/>
      <protection hidden="1"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0" fontId="8" fillId="4" borderId="10" xfId="46" applyFont="1" applyFill="1" applyBorder="1" applyAlignment="1" applyProtection="1">
      <alignment horizontal="left" vertical="center"/>
      <protection hidden="1"/>
    </xf>
    <xf numFmtId="0" fontId="7" fillId="4" borderId="10" xfId="46" applyFont="1" applyFill="1" applyBorder="1" applyAlignment="1" applyProtection="1">
      <alignment horizontal="left" vertical="center"/>
      <protection hidden="1"/>
    </xf>
    <xf numFmtId="0" fontId="9" fillId="16" borderId="46" xfId="60" applyFont="1" applyFill="1" applyBorder="1" applyAlignment="1" applyProtection="1">
      <alignment horizontal="right"/>
      <protection hidden="1"/>
    </xf>
    <xf numFmtId="0" fontId="9" fillId="16" borderId="20" xfId="60" applyFont="1" applyFill="1" applyBorder="1" applyAlignment="1" applyProtection="1">
      <alignment horizontal="right"/>
      <protection hidden="1"/>
    </xf>
    <xf numFmtId="0" fontId="9" fillId="4" borderId="10" xfId="33" applyFont="1" applyBorder="1" applyAlignment="1" applyProtection="1">
      <alignment horizontal="center"/>
      <protection hidden="1"/>
    </xf>
    <xf numFmtId="0" fontId="9" fillId="4" borderId="10" xfId="33" applyFont="1" applyBorder="1" applyAlignment="1" applyProtection="1">
      <alignment horizontal="center" wrapText="1"/>
      <protection hidden="1"/>
    </xf>
    <xf numFmtId="0" fontId="9" fillId="4" borderId="10" xfId="0" applyFont="1" applyFill="1" applyBorder="1" applyAlignment="1" applyProtection="1">
      <alignment wrapText="1"/>
      <protection hidden="1"/>
    </xf>
    <xf numFmtId="2" fontId="24" fillId="26" borderId="0" xfId="33" applyNumberFormat="1" applyFont="1" applyFill="1" applyBorder="1" applyAlignment="1" applyProtection="1">
      <alignment horizontal="center" wrapText="1"/>
      <protection hidden="1"/>
    </xf>
    <xf numFmtId="0" fontId="9" fillId="17" borderId="47" xfId="0" applyFont="1" applyFill="1" applyBorder="1" applyAlignment="1" applyProtection="1">
      <alignment wrapText="1"/>
      <protection hidden="1"/>
    </xf>
    <xf numFmtId="0" fontId="44" fillId="17" borderId="44" xfId="0" applyFont="1" applyFill="1" applyBorder="1" applyAlignment="1" applyProtection="1">
      <alignment wrapText="1"/>
      <protection hidden="1"/>
    </xf>
    <xf numFmtId="0" fontId="10" fillId="17" borderId="48" xfId="0" applyFont="1" applyFill="1" applyBorder="1" applyAlignment="1" applyProtection="1">
      <alignment wrapText="1"/>
      <protection hidden="1"/>
    </xf>
    <xf numFmtId="0" fontId="44" fillId="17" borderId="10" xfId="0" applyFont="1" applyFill="1" applyBorder="1" applyAlignment="1" applyProtection="1">
      <alignment wrapText="1"/>
      <protection hidden="1"/>
    </xf>
    <xf numFmtId="0" fontId="10" fillId="17" borderId="49" xfId="0" applyFont="1" applyFill="1" applyBorder="1" applyAlignment="1" applyProtection="1">
      <alignment wrapText="1"/>
      <protection hidden="1"/>
    </xf>
    <xf numFmtId="0" fontId="9" fillId="17" borderId="5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10" xfId="0" applyFont="1" applyBorder="1" applyAlignment="1" applyProtection="1">
      <alignment/>
      <protection hidden="1"/>
    </xf>
    <xf numFmtId="0" fontId="21" fillId="17" borderId="0" xfId="0" applyFont="1" applyFill="1" applyAlignment="1" applyProtection="1">
      <alignment wrapText="1"/>
      <protection hidden="1"/>
    </xf>
    <xf numFmtId="0" fontId="9" fillId="4" borderId="10" xfId="44" applyFont="1" applyFill="1" applyBorder="1" applyAlignment="1" applyProtection="1">
      <alignment horizontal="center" vertical="center"/>
      <protection hidden="1"/>
    </xf>
    <xf numFmtId="0" fontId="0" fillId="0" borderId="51" xfId="0" applyNumberFormat="1" applyBorder="1" applyAlignment="1">
      <alignment horizontal="left" wrapText="1"/>
    </xf>
    <xf numFmtId="0" fontId="0" fillId="0" borderId="23" xfId="0" applyBorder="1" applyAlignment="1" applyProtection="1">
      <alignment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4" borderId="12" xfId="0" applyNumberFormat="1" applyFont="1" applyFill="1" applyBorder="1" applyAlignment="1" applyProtection="1">
      <alignment horizontal="left" wrapText="1"/>
      <protection hidden="1"/>
    </xf>
    <xf numFmtId="0" fontId="0" fillId="4" borderId="52" xfId="0" applyNumberFormat="1" applyFont="1" applyFill="1" applyBorder="1" applyAlignment="1" applyProtection="1">
      <alignment horizontal="left" wrapText="1"/>
      <protection hidden="1"/>
    </xf>
    <xf numFmtId="0" fontId="0" fillId="0" borderId="52" xfId="0" applyNumberFormat="1" applyBorder="1" applyAlignment="1">
      <alignment horizontal="left" wrapText="1"/>
    </xf>
    <xf numFmtId="0" fontId="28" fillId="11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52" xfId="0" applyNumberFormat="1" applyFont="1" applyBorder="1" applyAlignment="1" applyProtection="1">
      <alignment horizontal="left" wrapText="1"/>
      <protection locked="0"/>
    </xf>
    <xf numFmtId="0" fontId="0" fillId="0" borderId="51" xfId="0" applyNumberFormat="1" applyFont="1" applyBorder="1" applyAlignment="1" applyProtection="1">
      <alignment horizontal="left" wrapText="1"/>
      <protection locked="0"/>
    </xf>
    <xf numFmtId="49" fontId="0" fillId="0" borderId="12" xfId="0" applyNumberFormat="1" applyFont="1" applyBorder="1" applyAlignment="1" applyProtection="1">
      <alignment horizontal="left" wrapText="1"/>
      <protection locked="0"/>
    </xf>
    <xf numFmtId="49" fontId="0" fillId="0" borderId="52" xfId="0" applyNumberFormat="1" applyFont="1" applyBorder="1" applyAlignment="1" applyProtection="1">
      <alignment horizontal="left" wrapText="1"/>
      <protection locked="0"/>
    </xf>
    <xf numFmtId="49" fontId="0" fillId="0" borderId="51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vertical="top" wrapText="1"/>
      <protection hidden="1"/>
    </xf>
    <xf numFmtId="0" fontId="27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1" fillId="17" borderId="53" xfId="0" applyFont="1" applyFill="1" applyBorder="1" applyAlignment="1" applyProtection="1">
      <alignment wrapText="1"/>
      <protection hidden="1"/>
    </xf>
    <xf numFmtId="0" fontId="9" fillId="8" borderId="0" xfId="0" applyFont="1" applyFill="1" applyAlignment="1" applyProtection="1">
      <alignment wrapText="1"/>
      <protection hidden="1"/>
    </xf>
    <xf numFmtId="0" fontId="0" fillId="0" borderId="0" xfId="0" applyAlignment="1">
      <alignment/>
    </xf>
    <xf numFmtId="0" fontId="44" fillId="17" borderId="13" xfId="0" applyFont="1" applyFill="1" applyBorder="1" applyAlignment="1" applyProtection="1">
      <alignment wrapText="1"/>
      <protection hidden="1"/>
    </xf>
    <xf numFmtId="0" fontId="44" fillId="17" borderId="54" xfId="0" applyFont="1" applyFill="1" applyBorder="1" applyAlignment="1" applyProtection="1">
      <alignment wrapText="1"/>
      <protection hidden="1"/>
    </xf>
    <xf numFmtId="0" fontId="44" fillId="17" borderId="55" xfId="0" applyFont="1" applyFill="1" applyBorder="1" applyAlignment="1" applyProtection="1">
      <alignment wrapText="1"/>
      <protection hidden="1"/>
    </xf>
    <xf numFmtId="0" fontId="44" fillId="17" borderId="12" xfId="0" applyFont="1" applyFill="1" applyBorder="1" applyAlignment="1" applyProtection="1">
      <alignment wrapText="1"/>
      <protection hidden="1"/>
    </xf>
    <xf numFmtId="0" fontId="44" fillId="17" borderId="52" xfId="0" applyFont="1" applyFill="1" applyBorder="1" applyAlignment="1" applyProtection="1">
      <alignment wrapText="1"/>
      <protection hidden="1"/>
    </xf>
    <xf numFmtId="0" fontId="44" fillId="17" borderId="56" xfId="0" applyFont="1" applyFill="1" applyBorder="1" applyAlignment="1" applyProtection="1">
      <alignment wrapText="1"/>
      <protection hidden="1"/>
    </xf>
    <xf numFmtId="0" fontId="44" fillId="17" borderId="57" xfId="0" applyFont="1" applyFill="1" applyBorder="1" applyAlignment="1" applyProtection="1">
      <alignment wrapText="1"/>
      <protection hidden="1"/>
    </xf>
    <xf numFmtId="0" fontId="44" fillId="17" borderId="58" xfId="0" applyFont="1" applyFill="1" applyBorder="1" applyAlignment="1" applyProtection="1">
      <alignment wrapText="1"/>
      <protection hidden="1"/>
    </xf>
    <xf numFmtId="0" fontId="44" fillId="17" borderId="59" xfId="0" applyFont="1" applyFill="1" applyBorder="1" applyAlignment="1" applyProtection="1">
      <alignment wrapText="1"/>
      <protection hidden="1"/>
    </xf>
    <xf numFmtId="4" fontId="9" fillId="4" borderId="24" xfId="34" applyNumberFormat="1" applyFont="1" applyFill="1" applyBorder="1" applyAlignment="1" applyProtection="1">
      <alignment horizontal="center"/>
      <protection hidden="1"/>
    </xf>
    <xf numFmtId="4" fontId="9" fillId="4" borderId="20" xfId="34" applyNumberFormat="1" applyFont="1" applyFill="1" applyBorder="1" applyAlignment="1" applyProtection="1">
      <alignment horizontal="center"/>
      <protection hidden="1"/>
    </xf>
    <xf numFmtId="0" fontId="9" fillId="4" borderId="30" xfId="44" applyFont="1" applyFill="1" applyBorder="1" applyAlignment="1" applyProtection="1">
      <alignment horizontal="center"/>
      <protection hidden="1"/>
    </xf>
    <xf numFmtId="0" fontId="9" fillId="4" borderId="60" xfId="44" applyFont="1" applyFill="1" applyBorder="1" applyAlignment="1" applyProtection="1">
      <alignment horizontal="center"/>
      <protection hidden="1"/>
    </xf>
    <xf numFmtId="0" fontId="28" fillId="11" borderId="0" xfId="0" applyFont="1" applyFill="1" applyAlignment="1" applyProtection="1">
      <alignment horizontal="left" wrapText="1"/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5" fillId="8" borderId="0" xfId="0" applyFont="1" applyFill="1" applyAlignment="1" applyProtection="1">
      <alignment horizontal="left" wrapText="1"/>
      <protection hidden="1"/>
    </xf>
    <xf numFmtId="0" fontId="23" fillId="11" borderId="0" xfId="0" applyFont="1" applyFill="1" applyAlignment="1" applyProtection="1">
      <alignment/>
      <protection hidden="1"/>
    </xf>
    <xf numFmtId="0" fontId="10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9" fillId="4" borderId="10" xfId="44" applyFont="1" applyFill="1" applyBorder="1" applyAlignment="1" applyProtection="1">
      <alignment horizontal="center" vertical="center" wrapText="1"/>
      <protection hidden="1"/>
    </xf>
    <xf numFmtId="0" fontId="24" fillId="4" borderId="10" xfId="44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wrapText="1"/>
      <protection hidden="1"/>
    </xf>
    <xf numFmtId="0" fontId="0" fillId="8" borderId="0" xfId="0" applyFill="1" applyAlignment="1" applyProtection="1">
      <alignment wrapText="1"/>
      <protection hidden="1"/>
    </xf>
    <xf numFmtId="0" fontId="18" fillId="4" borderId="23" xfId="0" applyFont="1" applyFill="1" applyBorder="1" applyAlignment="1" applyProtection="1">
      <alignment wrapText="1"/>
      <protection hidden="1"/>
    </xf>
    <xf numFmtId="0" fontId="0" fillId="4" borderId="20" xfId="0" applyFill="1" applyBorder="1" applyAlignment="1" applyProtection="1">
      <alignment wrapText="1"/>
      <protection hidden="1"/>
    </xf>
    <xf numFmtId="0" fontId="9" fillId="4" borderId="30" xfId="44" applyFont="1" applyFill="1" applyBorder="1" applyAlignment="1" applyProtection="1">
      <alignment horizontal="center" vertical="center" wrapText="1"/>
      <protection hidden="1"/>
    </xf>
    <xf numFmtId="0" fontId="9" fillId="4" borderId="60" xfId="0" applyFont="1" applyFill="1" applyBorder="1" applyAlignment="1" applyProtection="1">
      <alignment horizontal="center" vertical="center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left" wrapText="1"/>
      <protection hidden="1"/>
    </xf>
    <xf numFmtId="0" fontId="0" fillId="4" borderId="23" xfId="0" applyFill="1" applyBorder="1" applyAlignment="1" applyProtection="1">
      <alignment horizontal="left" wrapText="1"/>
      <protection hidden="1"/>
    </xf>
    <xf numFmtId="0" fontId="0" fillId="4" borderId="20" xfId="0" applyFill="1" applyBorder="1" applyAlignment="1" applyProtection="1">
      <alignment horizontal="left" wrapText="1"/>
      <protection hidden="1"/>
    </xf>
    <xf numFmtId="0" fontId="0" fillId="4" borderId="23" xfId="0" applyFill="1" applyBorder="1" applyAlignment="1" applyProtection="1">
      <alignment wrapText="1"/>
      <protection hidden="1"/>
    </xf>
    <xf numFmtId="0" fontId="0" fillId="4" borderId="12" xfId="0" applyFill="1" applyBorder="1" applyAlignment="1" applyProtection="1">
      <alignment wrapText="1"/>
      <protection hidden="1"/>
    </xf>
    <xf numFmtId="0" fontId="0" fillId="4" borderId="51" xfId="0" applyFill="1" applyBorder="1" applyAlignment="1" applyProtection="1">
      <alignment wrapText="1"/>
      <protection hidden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9" fillId="4" borderId="30" xfId="44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/>
      <protection hidden="1"/>
    </xf>
    <xf numFmtId="0" fontId="0" fillId="0" borderId="61" xfId="0" applyBorder="1" applyAlignment="1" applyProtection="1">
      <alignment wrapText="1"/>
      <protection hidden="1"/>
    </xf>
    <xf numFmtId="4" fontId="0" fillId="0" borderId="30" xfId="0" applyNumberFormat="1" applyBorder="1" applyAlignment="1" applyProtection="1">
      <alignment/>
      <protection locked="0"/>
    </xf>
    <xf numFmtId="4" fontId="0" fillId="0" borderId="60" xfId="0" applyNumberFormat="1" applyBorder="1" applyAlignment="1" applyProtection="1">
      <alignment/>
      <protection locked="0"/>
    </xf>
    <xf numFmtId="0" fontId="9" fillId="4" borderId="10" xfId="34" applyFont="1" applyFill="1" applyBorder="1" applyAlignment="1" applyProtection="1">
      <alignment horizontal="center" wrapText="1"/>
      <protection hidden="1"/>
    </xf>
    <xf numFmtId="3" fontId="9" fillId="4" borderId="62" xfId="34" applyNumberFormat="1" applyFont="1" applyFill="1" applyBorder="1" applyAlignment="1" applyProtection="1">
      <alignment horizontal="center"/>
      <protection hidden="1"/>
    </xf>
    <xf numFmtId="3" fontId="9" fillId="4" borderId="0" xfId="34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6" fillId="17" borderId="0" xfId="44" applyFont="1" applyFill="1" applyBorder="1" applyAlignment="1" applyProtection="1">
      <alignment horizontal="left" wrapText="1"/>
      <protection hidden="1"/>
    </xf>
    <xf numFmtId="0" fontId="0" fillId="17" borderId="0" xfId="0" applyFill="1" applyBorder="1" applyAlignment="1" applyProtection="1">
      <alignment horizontal="left" wrapText="1"/>
      <protection hidden="1"/>
    </xf>
    <xf numFmtId="0" fontId="0" fillId="17" borderId="0" xfId="0" applyFill="1" applyAlignment="1">
      <alignment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center" wrapText="1"/>
      <protection hidden="1"/>
    </xf>
    <xf numFmtId="0" fontId="9" fillId="4" borderId="0" xfId="44" applyFont="1" applyFill="1" applyBorder="1" applyAlignment="1" applyProtection="1">
      <alignment horizontal="center" wrapText="1"/>
      <protection hidden="1"/>
    </xf>
    <xf numFmtId="0" fontId="16" fillId="17" borderId="63" xfId="36" applyFont="1" applyFill="1" applyBorder="1" applyAlignment="1" applyProtection="1">
      <alignment horizontal="left" wrapText="1"/>
      <protection hidden="1"/>
    </xf>
    <xf numFmtId="0" fontId="16" fillId="17" borderId="53" xfId="36" applyFont="1" applyFill="1" applyBorder="1" applyAlignment="1" applyProtection="1">
      <alignment horizontal="left" wrapText="1"/>
      <protection hidden="1"/>
    </xf>
    <xf numFmtId="0" fontId="10" fillId="17" borderId="0" xfId="0" applyFont="1" applyFill="1" applyAlignment="1" applyProtection="1">
      <alignment horizontal="left" vertical="center" wrapText="1"/>
      <protection hidden="1"/>
    </xf>
    <xf numFmtId="0" fontId="21" fillId="17" borderId="0" xfId="0" applyFont="1" applyFill="1" applyAlignment="1" applyProtection="1">
      <alignment horizontal="left" vertical="center" wrapText="1"/>
      <protection hidden="1"/>
    </xf>
    <xf numFmtId="0" fontId="8" fillId="17" borderId="63" xfId="66" applyFont="1" applyFill="1" applyBorder="1" applyAlignment="1" applyProtection="1">
      <alignment wrapText="1"/>
      <protection hidden="1"/>
    </xf>
    <xf numFmtId="0" fontId="10" fillId="0" borderId="53" xfId="0" applyFont="1" applyBorder="1" applyAlignment="1" applyProtection="1">
      <alignment wrapText="1"/>
      <protection hidden="1"/>
    </xf>
    <xf numFmtId="0" fontId="0" fillId="0" borderId="53" xfId="0" applyBorder="1" applyAlignment="1">
      <alignment/>
    </xf>
    <xf numFmtId="0" fontId="21" fillId="17" borderId="0" xfId="0" applyFont="1" applyFill="1" applyAlignment="1" applyProtection="1">
      <alignment horizontal="left" wrapText="1"/>
      <protection hidden="1"/>
    </xf>
    <xf numFmtId="0" fontId="5" fillId="11" borderId="0" xfId="0" applyFont="1" applyFill="1" applyAlignment="1" applyProtection="1">
      <alignment horizontal="left" wrapText="1"/>
      <protection hidden="1"/>
    </xf>
    <xf numFmtId="3" fontId="9" fillId="16" borderId="10" xfId="34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4" fontId="9" fillId="23" borderId="10" xfId="59" applyNumberFormat="1" applyFont="1" applyFill="1" applyBorder="1" applyAlignment="1" applyProtection="1">
      <alignment horizontal="right"/>
      <protection hidden="1"/>
    </xf>
    <xf numFmtId="4" fontId="0" fillId="23" borderId="10" xfId="0" applyNumberFormat="1" applyFill="1" applyBorder="1" applyAlignment="1" applyProtection="1">
      <alignment horizontal="right"/>
      <protection hidden="1"/>
    </xf>
    <xf numFmtId="0" fontId="10" fillId="23" borderId="10" xfId="0" applyFont="1" applyFill="1" applyBorder="1" applyAlignment="1" applyProtection="1">
      <alignment horizontal="center" wrapText="1"/>
      <protection hidden="1"/>
    </xf>
    <xf numFmtId="0" fontId="5" fillId="11" borderId="0" xfId="0" applyFont="1" applyFill="1" applyBorder="1" applyAlignment="1" applyProtection="1">
      <alignment wrapText="1"/>
      <protection hidden="1"/>
    </xf>
    <xf numFmtId="0" fontId="5" fillId="11" borderId="0" xfId="0" applyFont="1" applyFill="1" applyAlignment="1" applyProtection="1">
      <alignment wrapText="1"/>
      <protection hidden="1"/>
    </xf>
    <xf numFmtId="0" fontId="0" fillId="11" borderId="0" xfId="0" applyFill="1" applyAlignment="1" applyProtection="1">
      <alignment wrapText="1"/>
      <protection hidden="1"/>
    </xf>
    <xf numFmtId="0" fontId="10" fillId="17" borderId="64" xfId="0" applyFont="1" applyFill="1" applyBorder="1" applyAlignment="1" applyProtection="1">
      <alignment horizontal="left" wrapText="1"/>
      <protection hidden="1"/>
    </xf>
    <xf numFmtId="0" fontId="10" fillId="17" borderId="64" xfId="0" applyFont="1" applyFill="1" applyBorder="1" applyAlignment="1" applyProtection="1">
      <alignment horizontal="left" vertical="center" wrapText="1"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21" fillId="17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17" borderId="0" xfId="0" applyFont="1" applyFill="1" applyAlignment="1" applyProtection="1">
      <alignment horizontal="left" wrapText="1"/>
      <protection hidden="1"/>
    </xf>
    <xf numFmtId="0" fontId="3" fillId="4" borderId="35" xfId="46" applyFont="1" applyFill="1" applyBorder="1" applyAlignment="1" applyProtection="1">
      <alignment horizontal="right" vertical="center"/>
      <protection hidden="1"/>
    </xf>
    <xf numFmtId="0" fontId="3" fillId="4" borderId="36" xfId="46" applyFont="1" applyFill="1" applyBorder="1" applyAlignment="1" applyProtection="1">
      <alignment horizontal="right" vertical="center"/>
      <protection hidden="1"/>
    </xf>
    <xf numFmtId="0" fontId="3" fillId="4" borderId="37" xfId="46" applyFont="1" applyFill="1" applyBorder="1" applyAlignment="1" applyProtection="1">
      <alignment horizontal="right" vertical="center"/>
      <protection hidden="1"/>
    </xf>
    <xf numFmtId="4" fontId="21" fillId="0" borderId="12" xfId="0" applyNumberFormat="1" applyFont="1" applyBorder="1" applyAlignment="1" applyProtection="1">
      <alignment vertical="top" wrapText="1"/>
      <protection locked="0"/>
    </xf>
    <xf numFmtId="4" fontId="21" fillId="0" borderId="52" xfId="0" applyNumberFormat="1" applyFont="1" applyBorder="1" applyAlignment="1" applyProtection="1">
      <alignment vertical="top" wrapText="1"/>
      <protection locked="0"/>
    </xf>
    <xf numFmtId="4" fontId="21" fillId="0" borderId="51" xfId="0" applyNumberFormat="1" applyFont="1" applyBorder="1" applyAlignment="1" applyProtection="1">
      <alignment vertical="top" wrapText="1"/>
      <protection locked="0"/>
    </xf>
    <xf numFmtId="4" fontId="21" fillId="0" borderId="12" xfId="0" applyNumberFormat="1" applyFont="1" applyBorder="1" applyAlignment="1" applyProtection="1">
      <alignment wrapText="1"/>
      <protection locked="0"/>
    </xf>
    <xf numFmtId="4" fontId="21" fillId="0" borderId="52" xfId="0" applyNumberFormat="1" applyFont="1" applyBorder="1" applyAlignment="1" applyProtection="1">
      <alignment wrapText="1"/>
      <protection locked="0"/>
    </xf>
    <xf numFmtId="4" fontId="21" fillId="0" borderId="51" xfId="0" applyNumberFormat="1" applyFont="1" applyBorder="1" applyAlignment="1" applyProtection="1">
      <alignment wrapText="1"/>
      <protection locked="0"/>
    </xf>
    <xf numFmtId="0" fontId="9" fillId="16" borderId="64" xfId="60" applyFont="1" applyBorder="1" applyAlignment="1" applyProtection="1">
      <alignment horizontal="left" wrapText="1"/>
      <protection hidden="1"/>
    </xf>
    <xf numFmtId="4" fontId="21" fillId="0" borderId="12" xfId="0" applyNumberFormat="1" applyFont="1" applyBorder="1" applyAlignment="1" applyProtection="1">
      <alignment wrapText="1"/>
      <protection locked="0"/>
    </xf>
    <xf numFmtId="0" fontId="9" fillId="4" borderId="10" xfId="0" applyFont="1" applyFill="1" applyBorder="1" applyAlignment="1" applyProtection="1">
      <alignment horizontal="center" wrapText="1"/>
      <protection hidden="1"/>
    </xf>
    <xf numFmtId="0" fontId="9" fillId="4" borderId="12" xfId="37" applyFont="1" applyBorder="1" applyAlignment="1" applyProtection="1">
      <alignment horizontal="left" wrapText="1"/>
      <protection hidden="1"/>
    </xf>
    <xf numFmtId="0" fontId="9" fillId="4" borderId="52" xfId="37" applyFont="1" applyBorder="1" applyAlignment="1" applyProtection="1">
      <alignment horizontal="left" wrapText="1"/>
      <protection hidden="1"/>
    </xf>
    <xf numFmtId="0" fontId="9" fillId="4" borderId="51" xfId="37" applyFont="1" applyBorder="1" applyAlignment="1" applyProtection="1">
      <alignment horizontal="left" wrapText="1"/>
      <protection hidden="1"/>
    </xf>
    <xf numFmtId="0" fontId="23" fillId="8" borderId="0" xfId="60" applyFont="1" applyFill="1" applyBorder="1" applyAlignment="1" applyProtection="1">
      <alignment horizontal="left"/>
      <protection hidden="1"/>
    </xf>
    <xf numFmtId="0" fontId="0" fillId="24" borderId="12" xfId="0" applyNumberFormat="1" applyFont="1" applyFill="1" applyBorder="1" applyAlignment="1" applyProtection="1">
      <alignment horizontal="left" wrapText="1"/>
      <protection hidden="1"/>
    </xf>
    <xf numFmtId="0" fontId="0" fillId="24" borderId="52" xfId="0" applyNumberFormat="1" applyFont="1" applyFill="1" applyBorder="1" applyAlignment="1" applyProtection="1">
      <alignment horizontal="left" wrapText="1"/>
      <protection hidden="1"/>
    </xf>
    <xf numFmtId="0" fontId="0" fillId="24" borderId="51" xfId="0" applyNumberFormat="1" applyFont="1" applyFill="1" applyBorder="1" applyAlignment="1" applyProtection="1">
      <alignment horizontal="left" wrapText="1"/>
      <protection hidden="1"/>
    </xf>
    <xf numFmtId="49" fontId="0" fillId="24" borderId="12" xfId="0" applyNumberFormat="1" applyFont="1" applyFill="1" applyBorder="1" applyAlignment="1" applyProtection="1">
      <alignment horizontal="left" wrapText="1"/>
      <protection hidden="1"/>
    </xf>
    <xf numFmtId="0" fontId="29" fillId="11" borderId="0" xfId="0" applyFont="1" applyFill="1" applyBorder="1" applyAlignment="1" applyProtection="1">
      <alignment horizontal="center" wrapText="1"/>
      <protection hidden="1"/>
    </xf>
    <xf numFmtId="0" fontId="21" fillId="17" borderId="0" xfId="0" applyFont="1" applyFill="1" applyAlignment="1" applyProtection="1">
      <alignment wrapText="1"/>
      <protection hidden="1"/>
    </xf>
    <xf numFmtId="0" fontId="10" fillId="17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16" borderId="12" xfId="0" applyFont="1" applyFill="1" applyBorder="1" applyAlignment="1" applyProtection="1">
      <alignment horizontal="center" wrapText="1"/>
      <protection hidden="1"/>
    </xf>
    <xf numFmtId="0" fontId="10" fillId="16" borderId="51" xfId="0" applyFont="1" applyFill="1" applyBorder="1" applyAlignment="1" applyProtection="1">
      <alignment horizontal="center" wrapText="1"/>
      <protection hidden="1"/>
    </xf>
    <xf numFmtId="0" fontId="9" fillId="8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3" fillId="11" borderId="0" xfId="0" applyFont="1" applyFill="1" applyAlignment="1" applyProtection="1">
      <alignment horizontal="center" wrapText="1"/>
      <protection hidden="1"/>
    </xf>
    <xf numFmtId="0" fontId="10" fillId="11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0" fillId="8" borderId="0" xfId="0" applyFont="1" applyFill="1" applyAlignment="1" applyProtection="1">
      <alignment wrapText="1"/>
      <protection hidden="1"/>
    </xf>
    <xf numFmtId="9" fontId="2" fillId="4" borderId="65" xfId="46" applyNumberFormat="1" applyFont="1" applyFill="1" applyBorder="1" applyAlignment="1" applyProtection="1">
      <alignment horizontal="right" vertical="center"/>
      <protection hidden="1"/>
    </xf>
    <xf numFmtId="9" fontId="2" fillId="4" borderId="66" xfId="46" applyNumberFormat="1" applyFont="1" applyFill="1" applyBorder="1" applyAlignment="1" applyProtection="1">
      <alignment horizontal="right" vertical="center"/>
      <protection hidden="1"/>
    </xf>
    <xf numFmtId="9" fontId="2" fillId="4" borderId="67" xfId="46" applyNumberFormat="1" applyFont="1" applyFill="1" applyBorder="1" applyAlignment="1" applyProtection="1">
      <alignment horizontal="right" vertical="center"/>
      <protection hidden="1"/>
    </xf>
    <xf numFmtId="9" fontId="2" fillId="4" borderId="35" xfId="46" applyNumberFormat="1" applyFont="1" applyFill="1" applyBorder="1" applyAlignment="1" applyProtection="1">
      <alignment horizontal="right" vertical="center"/>
      <protection hidden="1"/>
    </xf>
    <xf numFmtId="9" fontId="2" fillId="4" borderId="36" xfId="46" applyNumberFormat="1" applyFont="1" applyFill="1" applyBorder="1" applyAlignment="1" applyProtection="1">
      <alignment horizontal="right" vertical="center"/>
      <protection hidden="1"/>
    </xf>
    <xf numFmtId="9" fontId="2" fillId="4" borderId="37" xfId="46" applyNumberFormat="1" applyFont="1" applyFill="1" applyBorder="1" applyAlignment="1" applyProtection="1">
      <alignment horizontal="right" vertical="center"/>
      <protection hidden="1"/>
    </xf>
    <xf numFmtId="0" fontId="21" fillId="17" borderId="0" xfId="0" applyFont="1" applyFill="1" applyBorder="1" applyAlignment="1" applyProtection="1">
      <alignment wrapText="1"/>
      <protection hidden="1"/>
    </xf>
    <xf numFmtId="0" fontId="10" fillId="17" borderId="0" xfId="0" applyFont="1" applyFill="1" applyAlignment="1" applyProtection="1">
      <alignment wrapText="1"/>
      <protection hidden="1"/>
    </xf>
    <xf numFmtId="10" fontId="3" fillId="4" borderId="68" xfId="46" applyNumberFormat="1" applyFont="1" applyFill="1" applyBorder="1" applyAlignment="1" applyProtection="1">
      <alignment horizontal="right" vertical="center"/>
      <protection hidden="1"/>
    </xf>
    <xf numFmtId="10" fontId="3" fillId="4" borderId="69" xfId="46" applyNumberFormat="1" applyFont="1" applyFill="1" applyBorder="1" applyAlignment="1" applyProtection="1">
      <alignment horizontal="right" vertical="center"/>
      <protection hidden="1"/>
    </xf>
    <xf numFmtId="10" fontId="3" fillId="4" borderId="70" xfId="46" applyNumberFormat="1" applyFont="1" applyFill="1" applyBorder="1" applyAlignment="1" applyProtection="1">
      <alignment horizontal="right" vertical="center"/>
      <protection hidden="1"/>
    </xf>
    <xf numFmtId="4" fontId="9" fillId="24" borderId="10" xfId="46" applyNumberFormat="1" applyFont="1" applyFill="1" applyBorder="1" applyAlignment="1" applyProtection="1">
      <alignment horizontal="center" vertical="center"/>
      <protection hidden="1"/>
    </xf>
    <xf numFmtId="0" fontId="9" fillId="4" borderId="12" xfId="33" applyFont="1" applyFill="1" applyBorder="1" applyAlignment="1" applyProtection="1">
      <alignment horizontal="center" wrapText="1"/>
      <protection hidden="1"/>
    </xf>
    <xf numFmtId="0" fontId="9" fillId="4" borderId="51" xfId="33" applyFont="1" applyFill="1" applyBorder="1" applyAlignment="1" applyProtection="1">
      <alignment horizontal="center" wrapText="1"/>
      <protection hidden="1"/>
    </xf>
    <xf numFmtId="4" fontId="10" fillId="24" borderId="10" xfId="46" applyNumberFormat="1" applyFont="1" applyFill="1" applyBorder="1" applyAlignment="1" applyProtection="1">
      <alignment horizontal="center" vertical="center"/>
      <protection hidden="1"/>
    </xf>
    <xf numFmtId="0" fontId="10" fillId="17" borderId="53" xfId="0" applyFont="1" applyFill="1" applyBorder="1" applyAlignment="1" applyProtection="1">
      <alignment wrapText="1"/>
      <protection hidden="1"/>
    </xf>
    <xf numFmtId="0" fontId="10" fillId="0" borderId="53" xfId="0" applyFont="1" applyBorder="1" applyAlignment="1" applyProtection="1">
      <alignment wrapText="1"/>
      <protection hidden="1"/>
    </xf>
    <xf numFmtId="10" fontId="2" fillId="4" borderId="35" xfId="46" applyNumberFormat="1" applyFont="1" applyFill="1" applyBorder="1" applyAlignment="1" applyProtection="1">
      <alignment horizontal="right" vertical="center"/>
      <protection hidden="1"/>
    </xf>
    <xf numFmtId="10" fontId="2" fillId="4" borderId="36" xfId="46" applyNumberFormat="1" applyFont="1" applyFill="1" applyBorder="1" applyAlignment="1" applyProtection="1">
      <alignment horizontal="right" vertical="center"/>
      <protection hidden="1"/>
    </xf>
    <xf numFmtId="10" fontId="2" fillId="4" borderId="37" xfId="46" applyNumberFormat="1" applyFont="1" applyFill="1" applyBorder="1" applyAlignment="1" applyProtection="1">
      <alignment horizontal="right" vertical="center"/>
      <protection hidden="1"/>
    </xf>
    <xf numFmtId="0" fontId="23" fillId="11" borderId="0" xfId="0" applyFont="1" applyFill="1" applyAlignment="1" applyProtection="1">
      <alignment horizontal="center"/>
      <protection hidden="1"/>
    </xf>
    <xf numFmtId="10" fontId="3" fillId="4" borderId="35" xfId="46" applyNumberFormat="1" applyFont="1" applyFill="1" applyBorder="1" applyAlignment="1" applyProtection="1">
      <alignment horizontal="right" vertical="center"/>
      <protection hidden="1"/>
    </xf>
    <xf numFmtId="10" fontId="3" fillId="4" borderId="36" xfId="46" applyNumberFormat="1" applyFont="1" applyFill="1" applyBorder="1" applyAlignment="1" applyProtection="1">
      <alignment horizontal="right" vertical="center"/>
      <protection hidden="1"/>
    </xf>
    <xf numFmtId="10" fontId="3" fillId="4" borderId="37" xfId="46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9" fontId="10" fillId="24" borderId="10" xfId="47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left"/>
    </xf>
    <xf numFmtId="0" fontId="3" fillId="4" borderId="12" xfId="46" applyFont="1" applyFill="1" applyBorder="1" applyAlignment="1" applyProtection="1">
      <alignment horizontal="center" vertical="center"/>
      <protection hidden="1"/>
    </xf>
    <xf numFmtId="0" fontId="3" fillId="4" borderId="52" xfId="46" applyFont="1" applyFill="1" applyBorder="1" applyAlignment="1" applyProtection="1">
      <alignment horizontal="center" vertical="center"/>
      <protection hidden="1"/>
    </xf>
    <xf numFmtId="0" fontId="3" fillId="4" borderId="51" xfId="46" applyFont="1" applyFill="1" applyBorder="1" applyAlignment="1" applyProtection="1">
      <alignment horizontal="center" vertical="center"/>
      <protection hidden="1"/>
    </xf>
    <xf numFmtId="0" fontId="21" fillId="17" borderId="0" xfId="0" applyFont="1" applyFill="1" applyBorder="1" applyAlignment="1" applyProtection="1">
      <alignment wrapText="1"/>
      <protection hidden="1"/>
    </xf>
    <xf numFmtId="0" fontId="9" fillId="16" borderId="64" xfId="60" applyFont="1" applyFill="1" applyBorder="1" applyAlignment="1" applyProtection="1">
      <alignment horizontal="left" wrapText="1"/>
      <protection hidden="1"/>
    </xf>
    <xf numFmtId="0" fontId="0" fillId="16" borderId="64" xfId="0" applyFill="1" applyBorder="1" applyAlignment="1">
      <alignment wrapText="1"/>
    </xf>
    <xf numFmtId="0" fontId="8" fillId="8" borderId="0" xfId="33" applyFont="1" applyFill="1" applyAlignment="1" applyProtection="1">
      <alignment horizontal="left" wrapText="1"/>
      <protection hidden="1"/>
    </xf>
    <xf numFmtId="0" fontId="7" fillId="4" borderId="12" xfId="46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>
      <alignment wrapText="1"/>
    </xf>
    <xf numFmtId="0" fontId="9" fillId="17" borderId="0" xfId="60" applyFont="1" applyFill="1" applyBorder="1" applyAlignment="1" applyProtection="1">
      <alignment horizontal="left" wrapText="1"/>
      <protection hidden="1"/>
    </xf>
    <xf numFmtId="4" fontId="21" fillId="0" borderId="10" xfId="0" applyNumberFormat="1" applyFont="1" applyBorder="1" applyAlignment="1" applyProtection="1">
      <alignment wrapText="1"/>
      <protection locked="0"/>
    </xf>
    <xf numFmtId="0" fontId="23" fillId="8" borderId="0" xfId="0" applyFont="1" applyFill="1" applyAlignment="1" applyProtection="1">
      <alignment wrapText="1"/>
      <protection hidden="1"/>
    </xf>
    <xf numFmtId="0" fontId="9" fillId="4" borderId="12" xfId="33" applyFont="1" applyFill="1" applyBorder="1" applyAlignment="1" applyProtection="1">
      <alignment horizontal="center"/>
      <protection hidden="1"/>
    </xf>
    <xf numFmtId="0" fontId="9" fillId="4" borderId="52" xfId="33" applyFont="1" applyFill="1" applyBorder="1" applyAlignment="1" applyProtection="1">
      <alignment horizontal="center"/>
      <protection hidden="1"/>
    </xf>
    <xf numFmtId="0" fontId="9" fillId="4" borderId="51" xfId="33" applyFont="1" applyFill="1" applyBorder="1" applyAlignment="1" applyProtection="1">
      <alignment horizontal="center"/>
      <protection hidden="1"/>
    </xf>
    <xf numFmtId="0" fontId="9" fillId="25" borderId="0" xfId="33" applyFont="1" applyFill="1" applyBorder="1" applyAlignment="1" applyProtection="1">
      <alignment horizontal="center"/>
      <protection hidden="1"/>
    </xf>
    <xf numFmtId="0" fontId="24" fillId="4" borderId="10" xfId="33" applyFont="1" applyBorder="1" applyAlignment="1" applyProtection="1">
      <alignment horizontal="center" wrapText="1"/>
      <protection hidden="1"/>
    </xf>
    <xf numFmtId="0" fontId="24" fillId="4" borderId="10" xfId="35" applyFont="1" applyBorder="1" applyAlignment="1">
      <alignment horizontal="center" wrapText="1"/>
    </xf>
    <xf numFmtId="0" fontId="24" fillId="4" borderId="12" xfId="35" applyFont="1" applyBorder="1" applyAlignment="1">
      <alignment horizontal="center" wrapText="1"/>
    </xf>
    <xf numFmtId="0" fontId="24" fillId="4" borderId="51" xfId="35" applyFont="1" applyBorder="1" applyAlignment="1">
      <alignment horizontal="center" wrapText="1"/>
    </xf>
    <xf numFmtId="4" fontId="9" fillId="16" borderId="13" xfId="60" applyNumberFormat="1" applyFont="1" applyFill="1" applyBorder="1" applyAlignment="1" applyProtection="1">
      <alignment horizontal="left"/>
      <protection hidden="1"/>
    </xf>
    <xf numFmtId="4" fontId="9" fillId="16" borderId="54" xfId="60" applyNumberFormat="1" applyFont="1" applyFill="1" applyBorder="1" applyAlignment="1" applyProtection="1">
      <alignment horizontal="left"/>
      <protection hidden="1"/>
    </xf>
    <xf numFmtId="4" fontId="9" fillId="16" borderId="71" xfId="60" applyNumberFormat="1" applyFont="1" applyFill="1" applyBorder="1" applyAlignment="1" applyProtection="1">
      <alignment horizontal="left"/>
      <protection hidden="1"/>
    </xf>
    <xf numFmtId="4" fontId="9" fillId="16" borderId="12" xfId="38" applyNumberFormat="1" applyFont="1" applyFill="1" applyBorder="1" applyAlignment="1" applyProtection="1">
      <alignment horizontal="center"/>
      <protection hidden="1"/>
    </xf>
    <xf numFmtId="4" fontId="9" fillId="16" borderId="52" xfId="38" applyNumberFormat="1" applyFont="1" applyFill="1" applyBorder="1" applyAlignment="1" applyProtection="1">
      <alignment horizontal="center"/>
      <protection hidden="1"/>
    </xf>
    <xf numFmtId="4" fontId="9" fillId="16" borderId="51" xfId="38" applyNumberFormat="1" applyFont="1" applyFill="1" applyBorder="1" applyAlignment="1" applyProtection="1">
      <alignment horizontal="center"/>
      <protection hidden="1"/>
    </xf>
    <xf numFmtId="0" fontId="28" fillId="11" borderId="0" xfId="0" applyFont="1" applyFill="1" applyAlignment="1" applyProtection="1">
      <alignment wrapText="1"/>
      <protection hidden="1"/>
    </xf>
    <xf numFmtId="0" fontId="0" fillId="11" borderId="0" xfId="0" applyFont="1" applyFill="1" applyAlignment="1" applyProtection="1">
      <alignment/>
      <protection hidden="1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Bé" xfId="33"/>
    <cellStyle name="Càlcul" xfId="34"/>
    <cellStyle name="Dobro" xfId="35"/>
    <cellStyle name="Entrada" xfId="36"/>
    <cellStyle name="Good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utral" xfId="44"/>
    <cellStyle name="Nevtralno" xfId="45"/>
    <cellStyle name="Normal_ANNEX 2 24.1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Resultat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134683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136588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58</xdr:row>
      <xdr:rowOff>38100</xdr:rowOff>
    </xdr:from>
    <xdr:ext cx="352425" cy="114300"/>
    <xdr:sp fLocksText="0">
      <xdr:nvSpPr>
        <xdr:cNvPr id="3" name="Text Box 3"/>
        <xdr:cNvSpPr txBox="1">
          <a:spLocks noChangeArrowheads="1"/>
        </xdr:cNvSpPr>
      </xdr:nvSpPr>
      <xdr:spPr>
        <a:xfrm>
          <a:off x="66675" y="138493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38100</xdr:rowOff>
    </xdr:from>
    <xdr:ext cx="352425" cy="114300"/>
    <xdr:sp fLocksText="0">
      <xdr:nvSpPr>
        <xdr:cNvPr id="4" name="Text Box 4"/>
        <xdr:cNvSpPr txBox="1">
          <a:spLocks noChangeArrowheads="1"/>
        </xdr:cNvSpPr>
      </xdr:nvSpPr>
      <xdr:spPr>
        <a:xfrm>
          <a:off x="66675" y="144208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59</xdr:row>
      <xdr:rowOff>38100</xdr:rowOff>
    </xdr:from>
    <xdr:ext cx="352425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66675" y="140398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60</xdr:row>
      <xdr:rowOff>38100</xdr:rowOff>
    </xdr:from>
    <xdr:ext cx="352425" cy="114300"/>
    <xdr:sp fLocksText="0">
      <xdr:nvSpPr>
        <xdr:cNvPr id="6" name="Text Box 10"/>
        <xdr:cNvSpPr txBox="1">
          <a:spLocks noChangeArrowheads="1"/>
        </xdr:cNvSpPr>
      </xdr:nvSpPr>
      <xdr:spPr>
        <a:xfrm>
          <a:off x="66675" y="142303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7" name="Text Box 1"/>
        <xdr:cNvSpPr txBox="1">
          <a:spLocks noChangeArrowheads="1"/>
        </xdr:cNvSpPr>
      </xdr:nvSpPr>
      <xdr:spPr>
        <a:xfrm>
          <a:off x="66675" y="134683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8" name="Text Box 2"/>
        <xdr:cNvSpPr txBox="1">
          <a:spLocks noChangeArrowheads="1"/>
        </xdr:cNvSpPr>
      </xdr:nvSpPr>
      <xdr:spPr>
        <a:xfrm>
          <a:off x="66675" y="136588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58</xdr:row>
      <xdr:rowOff>38100</xdr:rowOff>
    </xdr:from>
    <xdr:ext cx="352425" cy="114300"/>
    <xdr:sp fLocksText="0">
      <xdr:nvSpPr>
        <xdr:cNvPr id="9" name="Text Box 3"/>
        <xdr:cNvSpPr txBox="1">
          <a:spLocks noChangeArrowheads="1"/>
        </xdr:cNvSpPr>
      </xdr:nvSpPr>
      <xdr:spPr>
        <a:xfrm>
          <a:off x="66675" y="138493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38100</xdr:rowOff>
    </xdr:from>
    <xdr:ext cx="352425" cy="114300"/>
    <xdr:sp fLocksText="0">
      <xdr:nvSpPr>
        <xdr:cNvPr id="10" name="Text Box 4"/>
        <xdr:cNvSpPr txBox="1">
          <a:spLocks noChangeArrowheads="1"/>
        </xdr:cNvSpPr>
      </xdr:nvSpPr>
      <xdr:spPr>
        <a:xfrm>
          <a:off x="66675" y="144208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59</xdr:row>
      <xdr:rowOff>38100</xdr:rowOff>
    </xdr:from>
    <xdr:ext cx="352425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6675" y="140398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60</xdr:row>
      <xdr:rowOff>38100</xdr:rowOff>
    </xdr:from>
    <xdr:ext cx="352425" cy="114300"/>
    <xdr:sp fLocksText="0">
      <xdr:nvSpPr>
        <xdr:cNvPr id="12" name="Text Box 10"/>
        <xdr:cNvSpPr txBox="1">
          <a:spLocks noChangeArrowheads="1"/>
        </xdr:cNvSpPr>
      </xdr:nvSpPr>
      <xdr:spPr>
        <a:xfrm>
          <a:off x="66675" y="142303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13" name="Text Box 1"/>
        <xdr:cNvSpPr txBox="1">
          <a:spLocks noChangeArrowheads="1"/>
        </xdr:cNvSpPr>
      </xdr:nvSpPr>
      <xdr:spPr>
        <a:xfrm>
          <a:off x="66675" y="134683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14" name="Text Box 2"/>
        <xdr:cNvSpPr txBox="1">
          <a:spLocks noChangeArrowheads="1"/>
        </xdr:cNvSpPr>
      </xdr:nvSpPr>
      <xdr:spPr>
        <a:xfrm>
          <a:off x="66675" y="136588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58</xdr:row>
      <xdr:rowOff>38100</xdr:rowOff>
    </xdr:from>
    <xdr:ext cx="352425" cy="114300"/>
    <xdr:sp fLocksText="0">
      <xdr:nvSpPr>
        <xdr:cNvPr id="15" name="Text Box 3"/>
        <xdr:cNvSpPr txBox="1">
          <a:spLocks noChangeArrowheads="1"/>
        </xdr:cNvSpPr>
      </xdr:nvSpPr>
      <xdr:spPr>
        <a:xfrm>
          <a:off x="66675" y="138493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38100</xdr:rowOff>
    </xdr:from>
    <xdr:ext cx="352425" cy="114300"/>
    <xdr:sp fLocksText="0">
      <xdr:nvSpPr>
        <xdr:cNvPr id="16" name="Text Box 4"/>
        <xdr:cNvSpPr txBox="1">
          <a:spLocks noChangeArrowheads="1"/>
        </xdr:cNvSpPr>
      </xdr:nvSpPr>
      <xdr:spPr>
        <a:xfrm>
          <a:off x="66675" y="144208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59</xdr:row>
      <xdr:rowOff>38100</xdr:rowOff>
    </xdr:from>
    <xdr:ext cx="352425" cy="114300"/>
    <xdr:sp fLocksText="0">
      <xdr:nvSpPr>
        <xdr:cNvPr id="17" name="Text Box 5"/>
        <xdr:cNvSpPr txBox="1">
          <a:spLocks noChangeArrowheads="1"/>
        </xdr:cNvSpPr>
      </xdr:nvSpPr>
      <xdr:spPr>
        <a:xfrm>
          <a:off x="66675" y="140398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60</xdr:row>
      <xdr:rowOff>38100</xdr:rowOff>
    </xdr:from>
    <xdr:ext cx="352425" cy="114300"/>
    <xdr:sp fLocksText="0">
      <xdr:nvSpPr>
        <xdr:cNvPr id="18" name="Text Box 10"/>
        <xdr:cNvSpPr txBox="1">
          <a:spLocks noChangeArrowheads="1"/>
        </xdr:cNvSpPr>
      </xdr:nvSpPr>
      <xdr:spPr>
        <a:xfrm>
          <a:off x="66675" y="142303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 fLocksText="0">
      <xdr:nvSpPr>
        <xdr:cNvPr id="19" name="Text Box 1"/>
        <xdr:cNvSpPr txBox="1">
          <a:spLocks noChangeArrowheads="1"/>
        </xdr:cNvSpPr>
      </xdr:nvSpPr>
      <xdr:spPr>
        <a:xfrm>
          <a:off x="66675" y="134683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 fLocksText="0">
      <xdr:nvSpPr>
        <xdr:cNvPr id="20" name="Text Box 2"/>
        <xdr:cNvSpPr txBox="1">
          <a:spLocks noChangeArrowheads="1"/>
        </xdr:cNvSpPr>
      </xdr:nvSpPr>
      <xdr:spPr>
        <a:xfrm>
          <a:off x="66675" y="136588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58</xdr:row>
      <xdr:rowOff>38100</xdr:rowOff>
    </xdr:from>
    <xdr:ext cx="352425" cy="114300"/>
    <xdr:sp fLocksText="0">
      <xdr:nvSpPr>
        <xdr:cNvPr id="21" name="Text Box 3"/>
        <xdr:cNvSpPr txBox="1">
          <a:spLocks noChangeArrowheads="1"/>
        </xdr:cNvSpPr>
      </xdr:nvSpPr>
      <xdr:spPr>
        <a:xfrm>
          <a:off x="66675" y="138493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38100</xdr:rowOff>
    </xdr:from>
    <xdr:ext cx="352425" cy="114300"/>
    <xdr:sp fLocksText="0">
      <xdr:nvSpPr>
        <xdr:cNvPr id="22" name="Text Box 4"/>
        <xdr:cNvSpPr txBox="1">
          <a:spLocks noChangeArrowheads="1"/>
        </xdr:cNvSpPr>
      </xdr:nvSpPr>
      <xdr:spPr>
        <a:xfrm>
          <a:off x="66675" y="144208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59</xdr:row>
      <xdr:rowOff>38100</xdr:rowOff>
    </xdr:from>
    <xdr:ext cx="352425" cy="114300"/>
    <xdr:sp fLocksText="0">
      <xdr:nvSpPr>
        <xdr:cNvPr id="23" name="Text Box 5"/>
        <xdr:cNvSpPr txBox="1">
          <a:spLocks noChangeArrowheads="1"/>
        </xdr:cNvSpPr>
      </xdr:nvSpPr>
      <xdr:spPr>
        <a:xfrm>
          <a:off x="66675" y="140398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60</xdr:row>
      <xdr:rowOff>38100</xdr:rowOff>
    </xdr:from>
    <xdr:ext cx="352425" cy="114300"/>
    <xdr:sp fLocksText="0">
      <xdr:nvSpPr>
        <xdr:cNvPr id="24" name="Text Box 10"/>
        <xdr:cNvSpPr txBox="1">
          <a:spLocks noChangeArrowheads="1"/>
        </xdr:cNvSpPr>
      </xdr:nvSpPr>
      <xdr:spPr>
        <a:xfrm>
          <a:off x="66675" y="142303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28575</xdr:colOff>
      <xdr:row>49</xdr:row>
      <xdr:rowOff>85725</xdr:rowOff>
    </xdr:from>
    <xdr:to>
      <xdr:col>0</xdr:col>
      <xdr:colOff>419100</xdr:colOff>
      <xdr:row>50</xdr:row>
      <xdr:rowOff>304800</xdr:rowOff>
    </xdr:to>
    <xdr:pic>
      <xdr:nvPicPr>
        <xdr:cNvPr id="25" name="Picture 4" descr="C:\Documents and Settings\Igor\Local Settings\Temporary Internet Files\Content.IE5\E0QTXJJ3\MCj0434750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11567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52</xdr:row>
      <xdr:rowOff>209550</xdr:rowOff>
    </xdr:from>
    <xdr:to>
      <xdr:col>0</xdr:col>
      <xdr:colOff>457200</xdr:colOff>
      <xdr:row>53</xdr:row>
      <xdr:rowOff>123825</xdr:rowOff>
    </xdr:to>
    <xdr:pic>
      <xdr:nvPicPr>
        <xdr:cNvPr id="26" name="Picture 4" descr="C:\Documents and Settings\Igor\Local Settings\Temporary Internet Files\Content.IE5\E0QTXJJ3\MCj0434750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40155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619125</xdr:colOff>
      <xdr:row>4</xdr:row>
      <xdr:rowOff>152400</xdr:rowOff>
    </xdr:to>
    <xdr:pic>
      <xdr:nvPicPr>
        <xdr:cNvPr id="27" name="Picture 41" descr="Government office for local self-government and regional polic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057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85725</xdr:rowOff>
    </xdr:from>
    <xdr:to>
      <xdr:col>4</xdr:col>
      <xdr:colOff>1066800</xdr:colOff>
      <xdr:row>5</xdr:row>
      <xdr:rowOff>104775</xdr:rowOff>
    </xdr:to>
    <xdr:pic>
      <xdr:nvPicPr>
        <xdr:cNvPr id="28" name="Picture 42" descr="header_sw_e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5725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65</xdr:row>
      <xdr:rowOff>76200</xdr:rowOff>
    </xdr:from>
    <xdr:to>
      <xdr:col>3</xdr:col>
      <xdr:colOff>0</xdr:colOff>
      <xdr:row>68</xdr:row>
      <xdr:rowOff>0</xdr:rowOff>
    </xdr:to>
    <xdr:pic>
      <xdr:nvPicPr>
        <xdr:cNvPr id="29" name="Picture 43" descr="OP_SI-HR_INVESTING_en_b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5430500"/>
          <a:ext cx="2238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2</xdr:col>
      <xdr:colOff>152400</xdr:colOff>
      <xdr:row>4</xdr:row>
      <xdr:rowOff>133350</xdr:rowOff>
    </xdr:to>
    <xdr:pic>
      <xdr:nvPicPr>
        <xdr:cNvPr id="1" name="Picture 100" descr="Government office for local self-government and regional poli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3057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57150</xdr:rowOff>
    </xdr:from>
    <xdr:to>
      <xdr:col>12</xdr:col>
      <xdr:colOff>57150</xdr:colOff>
      <xdr:row>5</xdr:row>
      <xdr:rowOff>114300</xdr:rowOff>
    </xdr:to>
    <xdr:pic>
      <xdr:nvPicPr>
        <xdr:cNvPr id="2" name="Picture 101" descr="header_sw_e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57150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289</xdr:row>
      <xdr:rowOff>123825</xdr:rowOff>
    </xdr:from>
    <xdr:to>
      <xdr:col>7</xdr:col>
      <xdr:colOff>638175</xdr:colOff>
      <xdr:row>292</xdr:row>
      <xdr:rowOff>47625</xdr:rowOff>
    </xdr:to>
    <xdr:pic>
      <xdr:nvPicPr>
        <xdr:cNvPr id="3" name="Picture 102" descr="OP_SI-HR_INVESTING_en_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63093600"/>
          <a:ext cx="2238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447675</xdr:colOff>
      <xdr:row>5</xdr:row>
      <xdr:rowOff>0</xdr:rowOff>
    </xdr:to>
    <xdr:pic>
      <xdr:nvPicPr>
        <xdr:cNvPr id="1" name="Picture 72" descr="Government office for local self-government and regional poli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943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1200150</xdr:colOff>
      <xdr:row>0</xdr:row>
      <xdr:rowOff>0</xdr:rowOff>
    </xdr:from>
    <xdr:to>
      <xdr:col>9</xdr:col>
      <xdr:colOff>1457325</xdr:colOff>
      <xdr:row>5</xdr:row>
      <xdr:rowOff>152400</xdr:rowOff>
    </xdr:to>
    <xdr:pic>
      <xdr:nvPicPr>
        <xdr:cNvPr id="2" name="Picture 73" descr="header_sw_e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9975" y="0"/>
          <a:ext cx="1857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409</xdr:row>
      <xdr:rowOff>0</xdr:rowOff>
    </xdr:from>
    <xdr:to>
      <xdr:col>3</xdr:col>
      <xdr:colOff>1085850</xdr:colOff>
      <xdr:row>411</xdr:row>
      <xdr:rowOff>114300</xdr:rowOff>
    </xdr:to>
    <xdr:pic>
      <xdr:nvPicPr>
        <xdr:cNvPr id="3" name="Picture 74" descr="OP_SI-HR_INVESTING_en_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82267425"/>
          <a:ext cx="2238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P138"/>
  <sheetViews>
    <sheetView tabSelected="1" zoomScaleSheetLayoutView="100" zoomScalePageLayoutView="0" workbookViewId="0" topLeftCell="A1">
      <selection activeCell="D57" sqref="D57"/>
    </sheetView>
  </sheetViews>
  <sheetFormatPr defaultColWidth="0" defaultRowHeight="15" zeroHeight="1"/>
  <cols>
    <col min="1" max="1" width="36.57421875" style="21" customWidth="1"/>
    <col min="2" max="2" width="15.57421875" style="21" customWidth="1"/>
    <col min="3" max="3" width="21.28125" style="21" customWidth="1"/>
    <col min="4" max="4" width="23.28125" style="4" customWidth="1"/>
    <col min="5" max="5" width="19.7109375" style="4" bestFit="1" customWidth="1"/>
    <col min="6" max="6" width="0.2890625" style="4" customWidth="1"/>
    <col min="7" max="7" width="16.140625" style="4" hidden="1" customWidth="1"/>
    <col min="8" max="8" width="9.00390625" style="6" hidden="1" customWidth="1"/>
    <col min="9" max="10" width="9.00390625" style="4" hidden="1" customWidth="1"/>
    <col min="11" max="11" width="14.00390625" style="4" hidden="1" customWidth="1"/>
    <col min="12" max="12" width="15.28125" style="4" hidden="1" customWidth="1"/>
    <col min="13" max="13" width="9.00390625" style="4" hidden="1" customWidth="1"/>
    <col min="14" max="14" width="9.7109375" style="4" hidden="1" customWidth="1"/>
    <col min="15" max="15" width="7.57421875" style="4" hidden="1" customWidth="1"/>
    <col min="16" max="16" width="4.57421875" style="4" hidden="1" customWidth="1"/>
    <col min="17" max="17" width="9.00390625" style="4" hidden="1" customWidth="1"/>
    <col min="18" max="18" width="9.421875" style="4" hidden="1" customWidth="1"/>
    <col min="19" max="19" width="4.00390625" style="4" hidden="1" customWidth="1"/>
    <col min="20" max="16384" width="0" style="4" hidden="1" customWidth="1"/>
  </cols>
  <sheetData>
    <row r="1" ht="15"/>
    <row r="2" ht="16.5" customHeight="1"/>
    <row r="3" ht="15"/>
    <row r="4" ht="15">
      <c r="B4" s="158"/>
    </row>
    <row r="5" ht="15">
      <c r="A5" s="201"/>
    </row>
    <row r="6" ht="17.25" customHeight="1"/>
    <row r="7" spans="1:16" ht="40.5" customHeight="1">
      <c r="A7" s="330" t="s">
        <v>114</v>
      </c>
      <c r="B7" s="331"/>
      <c r="C7" s="331"/>
      <c r="D7" s="331"/>
      <c r="E7" s="33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7" ht="18.75">
      <c r="A8" s="255"/>
      <c r="B8" s="173"/>
      <c r="C8" s="173"/>
      <c r="D8" s="15"/>
      <c r="E8" s="15"/>
      <c r="F8" s="15"/>
      <c r="G8" s="15"/>
    </row>
    <row r="9" spans="1:16" ht="63" customHeight="1">
      <c r="A9" s="137" t="s">
        <v>115</v>
      </c>
      <c r="B9" s="332"/>
      <c r="C9" s="333"/>
      <c r="D9" s="333"/>
      <c r="E9" s="334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10" spans="1:16" ht="15">
      <c r="A10" s="137" t="s">
        <v>116</v>
      </c>
      <c r="B10" s="335"/>
      <c r="C10" s="336"/>
      <c r="D10" s="336"/>
      <c r="E10" s="337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9" ht="31.5" customHeight="1">
      <c r="A11" s="202"/>
      <c r="B11" s="93"/>
      <c r="C11" s="93"/>
      <c r="D11" s="93"/>
      <c r="E11" s="93"/>
      <c r="F11" s="93"/>
      <c r="G11" s="93"/>
      <c r="H11" s="48"/>
      <c r="I11" s="17"/>
    </row>
    <row r="12" spans="1:7" ht="15.75">
      <c r="A12" s="339" t="s">
        <v>117</v>
      </c>
      <c r="B12" s="340"/>
      <c r="C12" s="173"/>
      <c r="D12" s="15"/>
      <c r="E12" s="15"/>
      <c r="F12" s="15"/>
      <c r="G12" s="15"/>
    </row>
    <row r="13" spans="1:7" ht="15.75">
      <c r="A13" s="210"/>
      <c r="B13" s="173"/>
      <c r="C13" s="173"/>
      <c r="D13" s="15"/>
      <c r="E13" s="15"/>
      <c r="F13" s="15"/>
      <c r="G13" s="15"/>
    </row>
    <row r="14" spans="1:7" ht="15">
      <c r="A14" s="256" t="s">
        <v>118</v>
      </c>
      <c r="B14" s="45"/>
      <c r="C14" s="45"/>
      <c r="D14" s="15"/>
      <c r="E14" s="15"/>
      <c r="F14" s="15"/>
      <c r="G14" s="15"/>
    </row>
    <row r="15" spans="1:7" ht="15">
      <c r="A15" s="6" t="s">
        <v>119</v>
      </c>
      <c r="B15" s="45"/>
      <c r="C15" s="45"/>
      <c r="D15" s="15"/>
      <c r="E15" s="15"/>
      <c r="F15" s="15"/>
      <c r="G15" s="15"/>
    </row>
    <row r="16" spans="1:7" ht="15">
      <c r="A16" s="6" t="s">
        <v>120</v>
      </c>
      <c r="B16" s="45"/>
      <c r="C16" s="45"/>
      <c r="D16" s="15"/>
      <c r="E16" s="15"/>
      <c r="F16" s="15"/>
      <c r="G16" s="15"/>
    </row>
    <row r="17" spans="1:7" ht="14.25" customHeight="1">
      <c r="A17" s="256" t="s">
        <v>121</v>
      </c>
      <c r="B17" s="45"/>
      <c r="C17" s="45"/>
      <c r="D17" s="15"/>
      <c r="E17" s="15"/>
      <c r="F17" s="15"/>
      <c r="G17" s="15"/>
    </row>
    <row r="18" spans="1:7" ht="14.25" customHeight="1">
      <c r="A18" s="256" t="s">
        <v>122</v>
      </c>
      <c r="B18" s="45"/>
      <c r="C18" s="45"/>
      <c r="D18" s="15"/>
      <c r="E18" s="15"/>
      <c r="F18" s="15"/>
      <c r="G18" s="15"/>
    </row>
    <row r="19" spans="1:7" ht="14.25" customHeight="1">
      <c r="A19" s="6" t="s">
        <v>123</v>
      </c>
      <c r="B19" s="45"/>
      <c r="C19" s="45"/>
      <c r="D19" s="15"/>
      <c r="E19" s="15"/>
      <c r="F19" s="15"/>
      <c r="G19" s="15"/>
    </row>
    <row r="20" spans="1:7" ht="14.25" customHeight="1">
      <c r="A20" s="6" t="s">
        <v>124</v>
      </c>
      <c r="B20" s="45"/>
      <c r="C20" s="45"/>
      <c r="D20" s="15"/>
      <c r="E20" s="15"/>
      <c r="F20" s="15"/>
      <c r="G20" s="15"/>
    </row>
    <row r="21" spans="1:7" ht="14.25" customHeight="1">
      <c r="A21" s="6" t="s">
        <v>125</v>
      </c>
      <c r="B21" s="45"/>
      <c r="C21" s="45"/>
      <c r="D21" s="15"/>
      <c r="E21" s="15"/>
      <c r="F21" s="15"/>
      <c r="G21" s="15"/>
    </row>
    <row r="22" spans="1:7" ht="14.25" customHeight="1">
      <c r="A22" s="256" t="s">
        <v>126</v>
      </c>
      <c r="B22" s="45"/>
      <c r="C22" s="45"/>
      <c r="D22" s="15"/>
      <c r="E22" s="15"/>
      <c r="F22" s="15"/>
      <c r="G22" s="15"/>
    </row>
    <row r="23" spans="1:7" ht="24" customHeight="1">
      <c r="A23" s="36"/>
      <c r="B23" s="45"/>
      <c r="C23" s="45"/>
      <c r="D23" s="15"/>
      <c r="E23" s="15"/>
      <c r="F23" s="15"/>
      <c r="G23" s="15"/>
    </row>
    <row r="24" spans="1:7" ht="30.75" customHeight="1">
      <c r="A24" s="342" t="s">
        <v>127</v>
      </c>
      <c r="B24" s="343"/>
      <c r="C24" s="343"/>
      <c r="D24" s="15"/>
      <c r="E24" s="15"/>
      <c r="F24" s="15"/>
      <c r="G24" s="15"/>
    </row>
    <row r="25" spans="1:8" s="1" customFormat="1" ht="15">
      <c r="A25" s="211"/>
      <c r="B25" s="212"/>
      <c r="C25" s="212"/>
      <c r="D25" s="94"/>
      <c r="E25" s="94"/>
      <c r="F25" s="94"/>
      <c r="G25" s="94"/>
      <c r="H25" s="7"/>
    </row>
    <row r="26" spans="1:13" ht="14.25" customHeight="1">
      <c r="A26" s="341" t="s">
        <v>128</v>
      </c>
      <c r="B26" s="341"/>
      <c r="C26" s="341"/>
      <c r="D26" s="95"/>
      <c r="E26" s="95"/>
      <c r="F26" s="95"/>
      <c r="G26" s="95"/>
      <c r="H26" s="95" t="s">
        <v>53</v>
      </c>
      <c r="I26" s="95"/>
      <c r="J26" s="95"/>
      <c r="K26" s="95"/>
      <c r="L26" s="95"/>
      <c r="M26" s="95"/>
    </row>
    <row r="27" spans="1:7" ht="30">
      <c r="A27" s="257" t="s">
        <v>129</v>
      </c>
      <c r="B27" s="257" t="s">
        <v>130</v>
      </c>
      <c r="C27" s="258" t="s">
        <v>131</v>
      </c>
      <c r="D27" s="259" t="s">
        <v>132</v>
      </c>
      <c r="E27" s="260"/>
      <c r="F27"/>
      <c r="G27"/>
    </row>
    <row r="28" spans="1:13" ht="15">
      <c r="A28" s="159" t="s">
        <v>109</v>
      </c>
      <c r="B28" s="159" t="s">
        <v>104</v>
      </c>
      <c r="C28" s="11"/>
      <c r="D28" s="230">
        <f>'3. General Part'!D292</f>
      </c>
      <c r="E28" s="229"/>
      <c r="F28"/>
      <c r="G28"/>
      <c r="H28" s="126" t="s">
        <v>29</v>
      </c>
      <c r="I28" s="4">
        <v>1</v>
      </c>
      <c r="K28" s="4">
        <f>SUMIF(E28:E47,"€",I28:I47)</f>
        <v>0</v>
      </c>
      <c r="L28" s="4">
        <f>SUMIF(E28:E47,"HRK",I28:I47)</f>
        <v>0</v>
      </c>
      <c r="M28" s="4">
        <f>K28+L28</f>
        <v>0</v>
      </c>
    </row>
    <row r="29" spans="1:12" ht="15">
      <c r="A29" s="159" t="s">
        <v>110</v>
      </c>
      <c r="B29" s="159" t="s">
        <v>105</v>
      </c>
      <c r="C29" s="11"/>
      <c r="D29" s="96">
        <f>'3. General Part'!D293</f>
      </c>
      <c r="E29" s="231"/>
      <c r="F29"/>
      <c r="G29"/>
      <c r="I29" s="4">
        <v>1</v>
      </c>
      <c r="K29" s="4">
        <f>SUMIF(D29:D48,"€",H29:H48)</f>
        <v>0</v>
      </c>
      <c r="L29" s="4">
        <f>SUMIF(D29:D48,"HRK",H29:H48)</f>
        <v>0</v>
      </c>
    </row>
    <row r="30" spans="1:12" ht="15">
      <c r="A30" s="159" t="s">
        <v>111</v>
      </c>
      <c r="B30" s="159" t="s">
        <v>106</v>
      </c>
      <c r="C30" s="11"/>
      <c r="D30" s="96">
        <f>'3. General Part'!D294</f>
      </c>
      <c r="E30" s="229"/>
      <c r="F30"/>
      <c r="G30"/>
      <c r="H30" s="7"/>
      <c r="I30" s="4">
        <v>1</v>
      </c>
      <c r="K30" s="4">
        <f>SUMIF(D30:D49,"€",H30:H49)</f>
        <v>0</v>
      </c>
      <c r="L30" s="4">
        <f>SUMIF(D30:D49,"HRK",H30:H49)</f>
        <v>0</v>
      </c>
    </row>
    <row r="31" spans="1:12" ht="15">
      <c r="A31" s="159" t="s">
        <v>112</v>
      </c>
      <c r="B31" s="159" t="s">
        <v>107</v>
      </c>
      <c r="C31" s="11"/>
      <c r="D31" s="96">
        <f>'3. General Part'!D295</f>
      </c>
      <c r="E31" s="229"/>
      <c r="F31"/>
      <c r="G31"/>
      <c r="I31" s="4">
        <v>1</v>
      </c>
      <c r="K31" s="4">
        <f>SUMIF(D31:D55,"€",H31:H55)</f>
        <v>0</v>
      </c>
      <c r="L31" s="4">
        <f>SUMIF(D31:D55,"HRK",H31:H55)</f>
        <v>0</v>
      </c>
    </row>
    <row r="32" spans="1:12" ht="15">
      <c r="A32" s="159" t="s">
        <v>113</v>
      </c>
      <c r="B32" s="159" t="s">
        <v>108</v>
      </c>
      <c r="C32" s="11"/>
      <c r="D32" s="96">
        <f>'3. General Part'!D296</f>
      </c>
      <c r="E32" s="229"/>
      <c r="F32"/>
      <c r="G32"/>
      <c r="I32" s="4">
        <v>1</v>
      </c>
      <c r="K32" s="4">
        <f aca="true" t="shared" si="0" ref="K32:K46">SUMIF(D32:D55,"€",H32:H55)</f>
        <v>0</v>
      </c>
      <c r="L32" s="4">
        <f aca="true" t="shared" si="1" ref="L32:L46">SUMIF(D32:D55,"HRK",H32:H55)</f>
        <v>0</v>
      </c>
    </row>
    <row r="33" spans="1:12" ht="15">
      <c r="A33" s="159" t="s">
        <v>74</v>
      </c>
      <c r="B33" s="159" t="s">
        <v>89</v>
      </c>
      <c r="C33" s="11"/>
      <c r="D33" s="96">
        <f>'3. General Part'!D297</f>
      </c>
      <c r="E33" s="229"/>
      <c r="F33"/>
      <c r="G33"/>
      <c r="I33" s="4">
        <v>1</v>
      </c>
      <c r="K33" s="4">
        <f t="shared" si="0"/>
        <v>0</v>
      </c>
      <c r="L33" s="4">
        <f t="shared" si="1"/>
        <v>0</v>
      </c>
    </row>
    <row r="34" spans="1:12" ht="15">
      <c r="A34" s="159" t="s">
        <v>75</v>
      </c>
      <c r="B34" s="159" t="s">
        <v>90</v>
      </c>
      <c r="C34" s="11"/>
      <c r="D34" s="96">
        <f>'3. General Part'!D298</f>
      </c>
      <c r="E34" s="229"/>
      <c r="F34"/>
      <c r="G34"/>
      <c r="I34" s="4">
        <v>1</v>
      </c>
      <c r="K34" s="4">
        <f t="shared" si="0"/>
        <v>0</v>
      </c>
      <c r="L34" s="4">
        <f t="shared" si="1"/>
        <v>0</v>
      </c>
    </row>
    <row r="35" spans="1:12" ht="15">
      <c r="A35" s="159" t="s">
        <v>76</v>
      </c>
      <c r="B35" s="159" t="s">
        <v>91</v>
      </c>
      <c r="C35" s="11"/>
      <c r="D35" s="96">
        <f>'3. General Part'!D299</f>
      </c>
      <c r="E35" s="229"/>
      <c r="F35"/>
      <c r="G35"/>
      <c r="I35" s="4">
        <v>1</v>
      </c>
      <c r="K35" s="4">
        <f t="shared" si="0"/>
        <v>0</v>
      </c>
      <c r="L35" s="4">
        <f t="shared" si="1"/>
        <v>0</v>
      </c>
    </row>
    <row r="36" spans="1:12" ht="15">
      <c r="A36" s="159" t="s">
        <v>77</v>
      </c>
      <c r="B36" s="159" t="s">
        <v>92</v>
      </c>
      <c r="C36" s="11"/>
      <c r="D36" s="96">
        <f>'3. General Part'!D300</f>
      </c>
      <c r="E36" s="229"/>
      <c r="F36"/>
      <c r="G36"/>
      <c r="I36" s="4">
        <v>1</v>
      </c>
      <c r="K36" s="4">
        <f t="shared" si="0"/>
        <v>0</v>
      </c>
      <c r="L36" s="4">
        <f t="shared" si="1"/>
        <v>0</v>
      </c>
    </row>
    <row r="37" spans="1:12" ht="15">
      <c r="A37" s="159" t="s">
        <v>78</v>
      </c>
      <c r="B37" s="159" t="s">
        <v>93</v>
      </c>
      <c r="C37" s="11"/>
      <c r="D37" s="96">
        <f>'3. General Part'!D301</f>
      </c>
      <c r="E37" s="229"/>
      <c r="F37"/>
      <c r="G37"/>
      <c r="I37" s="4">
        <v>1</v>
      </c>
      <c r="K37" s="4">
        <f t="shared" si="0"/>
        <v>0</v>
      </c>
      <c r="L37" s="4">
        <f t="shared" si="1"/>
        <v>0</v>
      </c>
    </row>
    <row r="38" spans="1:12" ht="15">
      <c r="A38" s="159" t="s">
        <v>79</v>
      </c>
      <c r="B38" s="159" t="s">
        <v>94</v>
      </c>
      <c r="C38" s="11"/>
      <c r="D38" s="96">
        <f>'3. General Part'!D302</f>
      </c>
      <c r="E38" s="229"/>
      <c r="F38"/>
      <c r="G38"/>
      <c r="I38" s="4">
        <v>1</v>
      </c>
      <c r="K38" s="4">
        <f t="shared" si="0"/>
        <v>0</v>
      </c>
      <c r="L38" s="4">
        <f t="shared" si="1"/>
        <v>0</v>
      </c>
    </row>
    <row r="39" spans="1:12" ht="15">
      <c r="A39" s="159" t="s">
        <v>80</v>
      </c>
      <c r="B39" s="159" t="s">
        <v>95</v>
      </c>
      <c r="C39" s="11"/>
      <c r="D39" s="96">
        <f>'3. General Part'!D303</f>
      </c>
      <c r="E39" s="229"/>
      <c r="F39"/>
      <c r="G39"/>
      <c r="I39" s="6">
        <v>1</v>
      </c>
      <c r="J39" s="6"/>
      <c r="K39" s="4">
        <f t="shared" si="0"/>
        <v>0</v>
      </c>
      <c r="L39" s="4">
        <f t="shared" si="1"/>
        <v>0</v>
      </c>
    </row>
    <row r="40" spans="1:12" ht="15">
      <c r="A40" s="159" t="s">
        <v>81</v>
      </c>
      <c r="B40" s="159" t="s">
        <v>96</v>
      </c>
      <c r="C40" s="11"/>
      <c r="D40" s="96">
        <f>'3. General Part'!D304</f>
      </c>
      <c r="E40" s="229"/>
      <c r="F40"/>
      <c r="G40"/>
      <c r="I40" s="6">
        <v>1</v>
      </c>
      <c r="J40" s="6"/>
      <c r="K40" s="4">
        <f t="shared" si="0"/>
        <v>0</v>
      </c>
      <c r="L40" s="4">
        <f t="shared" si="1"/>
        <v>0</v>
      </c>
    </row>
    <row r="41" spans="1:12" ht="15">
      <c r="A41" s="159" t="s">
        <v>82</v>
      </c>
      <c r="B41" s="159" t="s">
        <v>97</v>
      </c>
      <c r="C41" s="11"/>
      <c r="D41" s="96">
        <f>'3. General Part'!D305</f>
      </c>
      <c r="E41" s="229"/>
      <c r="F41"/>
      <c r="G41"/>
      <c r="I41" s="6">
        <v>1</v>
      </c>
      <c r="J41" s="6"/>
      <c r="K41" s="4">
        <f t="shared" si="0"/>
        <v>0</v>
      </c>
      <c r="L41" s="4">
        <f t="shared" si="1"/>
        <v>0</v>
      </c>
    </row>
    <row r="42" spans="1:12" ht="15">
      <c r="A42" s="159" t="s">
        <v>83</v>
      </c>
      <c r="B42" s="159" t="s">
        <v>98</v>
      </c>
      <c r="C42" s="11"/>
      <c r="D42" s="96">
        <f>'3. General Part'!D306</f>
      </c>
      <c r="E42" s="229"/>
      <c r="F42"/>
      <c r="G42"/>
      <c r="I42" s="6">
        <v>1</v>
      </c>
      <c r="J42" s="6"/>
      <c r="K42" s="4">
        <f t="shared" si="0"/>
        <v>0</v>
      </c>
      <c r="L42" s="4">
        <f t="shared" si="1"/>
        <v>0</v>
      </c>
    </row>
    <row r="43" spans="1:12" ht="15">
      <c r="A43" s="159" t="s">
        <v>84</v>
      </c>
      <c r="B43" s="159" t="s">
        <v>99</v>
      </c>
      <c r="C43" s="11"/>
      <c r="D43" s="96">
        <f>'3. General Part'!D307</f>
      </c>
      <c r="E43" s="229"/>
      <c r="F43"/>
      <c r="G43"/>
      <c r="I43" s="6">
        <v>1</v>
      </c>
      <c r="J43" s="6"/>
      <c r="K43" s="4">
        <f t="shared" si="0"/>
        <v>0</v>
      </c>
      <c r="L43" s="4">
        <f t="shared" si="1"/>
        <v>0</v>
      </c>
    </row>
    <row r="44" spans="1:12" ht="15">
      <c r="A44" s="159" t="s">
        <v>85</v>
      </c>
      <c r="B44" s="159" t="s">
        <v>100</v>
      </c>
      <c r="C44" s="11"/>
      <c r="D44" s="96">
        <f>'3. General Part'!D308</f>
      </c>
      <c r="E44" s="229"/>
      <c r="F44"/>
      <c r="G44"/>
      <c r="I44" s="6">
        <v>1</v>
      </c>
      <c r="J44" s="6"/>
      <c r="K44" s="4">
        <f t="shared" si="0"/>
        <v>0</v>
      </c>
      <c r="L44" s="4">
        <f t="shared" si="1"/>
        <v>0</v>
      </c>
    </row>
    <row r="45" spans="1:12" ht="15">
      <c r="A45" s="159" t="s">
        <v>86</v>
      </c>
      <c r="B45" s="159" t="s">
        <v>101</v>
      </c>
      <c r="C45" s="11"/>
      <c r="D45" s="96">
        <f>'3. General Part'!D309</f>
      </c>
      <c r="E45" s="229"/>
      <c r="F45"/>
      <c r="G45"/>
      <c r="I45" s="6">
        <v>1</v>
      </c>
      <c r="J45" s="6"/>
      <c r="K45" s="4">
        <f t="shared" si="0"/>
        <v>0</v>
      </c>
      <c r="L45" s="4">
        <f t="shared" si="1"/>
        <v>0</v>
      </c>
    </row>
    <row r="46" spans="1:12" ht="15">
      <c r="A46" s="159" t="s">
        <v>87</v>
      </c>
      <c r="B46" s="159" t="s">
        <v>102</v>
      </c>
      <c r="C46" s="11"/>
      <c r="D46" s="96">
        <f>'3. General Part'!D310</f>
      </c>
      <c r="E46" s="229"/>
      <c r="F46"/>
      <c r="G46"/>
      <c r="I46" s="4">
        <v>1</v>
      </c>
      <c r="K46" s="4">
        <f t="shared" si="0"/>
        <v>0</v>
      </c>
      <c r="L46" s="4">
        <f t="shared" si="1"/>
        <v>0</v>
      </c>
    </row>
    <row r="47" spans="1:12" ht="15">
      <c r="A47" s="159" t="s">
        <v>88</v>
      </c>
      <c r="B47" s="159" t="s">
        <v>103</v>
      </c>
      <c r="C47" s="11"/>
      <c r="D47" s="96">
        <f>'3. General Part'!D311</f>
      </c>
      <c r="E47" s="229"/>
      <c r="F47" s="92" t="str">
        <f>IF(M28=20,"all currencies","miss currencies")</f>
        <v>miss currencies</v>
      </c>
      <c r="G47"/>
      <c r="I47" s="4">
        <v>1</v>
      </c>
      <c r="K47" s="4">
        <f>SUMIF(D47:D62,"€",H47:H62)</f>
        <v>0</v>
      </c>
      <c r="L47" s="4">
        <f>SUMIF(D47:D62,"HRK",H47:H62)</f>
        <v>0</v>
      </c>
    </row>
    <row r="48" spans="1:7" ht="15">
      <c r="A48" s="93"/>
      <c r="B48" s="173"/>
      <c r="C48" s="173"/>
      <c r="D48" s="15"/>
      <c r="E48" s="15"/>
      <c r="F48"/>
      <c r="G48"/>
    </row>
    <row r="49" spans="1:7" ht="15">
      <c r="A49" s="261" t="s">
        <v>133</v>
      </c>
      <c r="B49" s="303">
        <v>7.58</v>
      </c>
      <c r="C49" s="97"/>
      <c r="D49" s="15"/>
      <c r="E49" s="15"/>
      <c r="F49" s="15"/>
      <c r="G49" s="15"/>
    </row>
    <row r="50" spans="1:7" ht="15.75" thickBot="1">
      <c r="A50" s="261"/>
      <c r="B50" s="313"/>
      <c r="C50" s="97"/>
      <c r="D50" s="15"/>
      <c r="E50" s="15"/>
      <c r="F50" s="15"/>
      <c r="G50" s="15"/>
    </row>
    <row r="51" spans="1:7" ht="34.5" customHeight="1">
      <c r="A51" s="314" t="s">
        <v>308</v>
      </c>
      <c r="B51" s="315" t="s">
        <v>309</v>
      </c>
      <c r="C51" s="344" t="s">
        <v>310</v>
      </c>
      <c r="D51" s="345"/>
      <c r="E51" s="346"/>
      <c r="F51" s="15"/>
      <c r="G51" s="15"/>
    </row>
    <row r="52" spans="1:7" ht="41.25" customHeight="1">
      <c r="A52" s="316"/>
      <c r="B52" s="317" t="s">
        <v>311</v>
      </c>
      <c r="C52" s="347" t="s">
        <v>312</v>
      </c>
      <c r="D52" s="348"/>
      <c r="E52" s="349"/>
      <c r="F52" s="15"/>
      <c r="G52" s="15"/>
    </row>
    <row r="53" spans="1:7" ht="39.75" customHeight="1">
      <c r="A53" s="318"/>
      <c r="B53" s="317" t="s">
        <v>313</v>
      </c>
      <c r="C53" s="347" t="s">
        <v>314</v>
      </c>
      <c r="D53" s="348"/>
      <c r="E53" s="349"/>
      <c r="F53" s="15"/>
      <c r="G53" s="15"/>
    </row>
    <row r="54" spans="1:7" ht="27.75" customHeight="1" thickBot="1">
      <c r="A54" s="319" t="s">
        <v>315</v>
      </c>
      <c r="B54" s="350" t="s">
        <v>316</v>
      </c>
      <c r="C54" s="351"/>
      <c r="D54" s="351"/>
      <c r="E54" s="352"/>
      <c r="F54" s="15"/>
      <c r="G54" s="15"/>
    </row>
    <row r="55" spans="1:7" ht="15">
      <c r="A55" s="261"/>
      <c r="B55" s="313"/>
      <c r="C55" s="97"/>
      <c r="D55" s="15"/>
      <c r="E55" s="15"/>
      <c r="F55" s="15"/>
      <c r="G55" s="15"/>
    </row>
    <row r="56" spans="1:7" ht="15">
      <c r="A56" s="262" t="s">
        <v>134</v>
      </c>
      <c r="B56" s="262"/>
      <c r="C56" s="262"/>
      <c r="D56" s="262"/>
      <c r="E56" s="262"/>
      <c r="F56" s="15"/>
      <c r="G56" s="15"/>
    </row>
    <row r="57" spans="1:7" ht="15">
      <c r="A57" s="262" t="s">
        <v>135</v>
      </c>
      <c r="B57" s="262"/>
      <c r="C57" s="262"/>
      <c r="D57" s="262"/>
      <c r="E57" s="262"/>
      <c r="F57" s="15"/>
      <c r="G57" s="15"/>
    </row>
    <row r="58" spans="1:7" ht="15">
      <c r="A58" s="262" t="s">
        <v>136</v>
      </c>
      <c r="B58" s="262"/>
      <c r="C58" s="262"/>
      <c r="D58" s="262"/>
      <c r="E58" s="262"/>
      <c r="F58" s="15"/>
      <c r="G58" s="15"/>
    </row>
    <row r="59" spans="1:7" ht="15">
      <c r="A59" s="262" t="s">
        <v>137</v>
      </c>
      <c r="B59" s="262"/>
      <c r="C59" s="262"/>
      <c r="D59" s="262"/>
      <c r="E59" s="262"/>
      <c r="F59" s="15"/>
      <c r="G59" s="15"/>
    </row>
    <row r="60" spans="1:7" ht="15">
      <c r="A60" s="262" t="s">
        <v>138</v>
      </c>
      <c r="B60" s="262"/>
      <c r="C60" s="262"/>
      <c r="D60" s="262"/>
      <c r="E60" s="262"/>
      <c r="F60" s="15"/>
      <c r="G60" s="15"/>
    </row>
    <row r="61" spans="1:7" ht="15">
      <c r="A61" s="262" t="s">
        <v>139</v>
      </c>
      <c r="B61" s="262"/>
      <c r="C61" s="262"/>
      <c r="D61" s="262"/>
      <c r="E61" s="262"/>
      <c r="F61" s="15"/>
      <c r="G61" s="15"/>
    </row>
    <row r="62" spans="1:7" ht="15">
      <c r="A62" s="262" t="s">
        <v>140</v>
      </c>
      <c r="B62" s="262"/>
      <c r="C62" s="262"/>
      <c r="D62" s="262"/>
      <c r="E62" s="262"/>
      <c r="F62" s="15"/>
      <c r="G62" s="15"/>
    </row>
    <row r="63" spans="1:7" ht="31.5" customHeight="1">
      <c r="A63" s="338" t="s">
        <v>141</v>
      </c>
      <c r="B63" s="338"/>
      <c r="C63" s="338"/>
      <c r="D63" s="338"/>
      <c r="E63" s="338"/>
      <c r="F63" s="21"/>
      <c r="G63" s="21"/>
    </row>
    <row r="64" ht="15"/>
    <row r="65" ht="15"/>
    <row r="66" ht="15"/>
    <row r="67" ht="15"/>
    <row r="68" ht="15"/>
    <row r="69" ht="15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>
      <c r="A131" s="213" t="s">
        <v>39</v>
      </c>
    </row>
    <row r="132" ht="15" hidden="1"/>
    <row r="133" ht="30" hidden="1">
      <c r="A133" s="151" t="s">
        <v>65</v>
      </c>
    </row>
    <row r="134" ht="30" hidden="1">
      <c r="A134" s="151" t="s">
        <v>66</v>
      </c>
    </row>
    <row r="135" ht="15" hidden="1">
      <c r="A135" s="151" t="s">
        <v>67</v>
      </c>
    </row>
    <row r="136" ht="15" hidden="1"/>
    <row r="137" ht="15" hidden="1">
      <c r="A137" s="214" t="s">
        <v>29</v>
      </c>
    </row>
    <row r="138" ht="15" hidden="1">
      <c r="A138" s="214" t="s">
        <v>64</v>
      </c>
    </row>
    <row r="139" ht="15"/>
    <row r="140" ht="15"/>
  </sheetData>
  <sheetProtection password="8499" sheet="1" objects="1" scenarios="1" formatCells="0" formatColumns="0" formatRows="0"/>
  <mergeCells count="11">
    <mergeCell ref="B54:E54"/>
    <mergeCell ref="A7:E7"/>
    <mergeCell ref="B9:E9"/>
    <mergeCell ref="B10:E10"/>
    <mergeCell ref="A63:E63"/>
    <mergeCell ref="A12:B12"/>
    <mergeCell ref="A26:C26"/>
    <mergeCell ref="A24:C24"/>
    <mergeCell ref="C51:E51"/>
    <mergeCell ref="C52:E52"/>
    <mergeCell ref="C53:E53"/>
  </mergeCells>
  <dataValidations count="2">
    <dataValidation type="list" allowBlank="1" showInputMessage="1" showErrorMessage="1" sqref="C28:C47">
      <formula1>$A$133:$A$135</formula1>
    </dataValidation>
    <dataValidation type="list" allowBlank="1" showInputMessage="1" showErrorMessage="1" sqref="E28:E48">
      <formula1>$A$137:$A$138</formula1>
    </dataValidation>
  </dataValidations>
  <printOptions/>
  <pageMargins left="0.5118110236220472" right="0.31496062992125984" top="0.3937007874015748" bottom="0.4330708661417323" header="0.15748031496062992" footer="0.2362204724409449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W516"/>
  <sheetViews>
    <sheetView zoomScaleSheetLayoutView="25" zoomScalePageLayoutView="50" workbookViewId="0" topLeftCell="A283">
      <selection activeCell="C289" sqref="C289"/>
    </sheetView>
  </sheetViews>
  <sheetFormatPr defaultColWidth="0" defaultRowHeight="15" zeroHeight="1"/>
  <cols>
    <col min="1" max="1" width="23.28125" style="21" customWidth="1"/>
    <col min="2" max="2" width="22.00390625" style="21" customWidth="1"/>
    <col min="3" max="3" width="16.140625" style="21" customWidth="1"/>
    <col min="4" max="4" width="15.00390625" style="21" customWidth="1"/>
    <col min="5" max="5" width="13.421875" style="4" customWidth="1"/>
    <col min="6" max="6" width="14.8515625" style="4" customWidth="1"/>
    <col min="7" max="7" width="12.28125" style="4" customWidth="1"/>
    <col min="8" max="8" width="14.8515625" style="4" customWidth="1"/>
    <col min="9" max="9" width="12.57421875" style="4" customWidth="1"/>
    <col min="10" max="10" width="14.7109375" style="4" customWidth="1"/>
    <col min="11" max="11" width="12.140625" style="4" customWidth="1"/>
    <col min="12" max="12" width="14.7109375" style="4" customWidth="1"/>
    <col min="13" max="13" width="11.57421875" style="4" customWidth="1"/>
    <col min="14" max="14" width="14.7109375" style="4" customWidth="1"/>
    <col min="15" max="15" width="11.57421875" style="4" customWidth="1"/>
    <col min="16" max="16" width="14.8515625" style="4" hidden="1" customWidth="1"/>
    <col min="17" max="17" width="10.8515625" style="4" hidden="1" customWidth="1"/>
    <col min="18" max="18" width="14.8515625" style="4" hidden="1" customWidth="1"/>
    <col min="19" max="19" width="11.00390625" style="4" hidden="1" customWidth="1"/>
    <col min="20" max="20" width="14.7109375" style="4" hidden="1" customWidth="1"/>
    <col min="21" max="21" width="15.00390625" style="4" hidden="1" customWidth="1"/>
    <col min="22" max="22" width="12.28125" style="57" hidden="1" customWidth="1"/>
    <col min="23" max="23" width="12.140625" style="4" hidden="1" customWidth="1"/>
    <col min="24" max="24" width="8.140625" style="4" hidden="1" customWidth="1"/>
    <col min="25" max="25" width="13.57421875" style="58" hidden="1" customWidth="1"/>
    <col min="26" max="26" width="6.140625" style="4" hidden="1" customWidth="1"/>
    <col min="27" max="27" width="13.57421875" style="4" hidden="1" customWidth="1"/>
    <col min="28" max="28" width="10.8515625" style="4" hidden="1" customWidth="1"/>
    <col min="29" max="30" width="12.421875" style="4" hidden="1" customWidth="1"/>
    <col min="31" max="32" width="10.8515625" style="4" hidden="1" customWidth="1"/>
    <col min="33" max="37" width="6.57421875" style="4" hidden="1" customWidth="1"/>
    <col min="38" max="40" width="6.00390625" style="4" hidden="1" customWidth="1"/>
    <col min="41" max="44" width="2.421875" style="4" hidden="1" customWidth="1"/>
    <col min="45" max="48" width="2.00390625" style="4" hidden="1" customWidth="1"/>
    <col min="49" max="51" width="0.9921875" style="4" hidden="1" customWidth="1"/>
    <col min="52" max="16384" width="9.140625" style="4" hidden="1" customWidth="1"/>
  </cols>
  <sheetData>
    <row r="1" spans="22:25" ht="21" customHeight="1">
      <c r="V1" s="4"/>
      <c r="Y1" s="4"/>
    </row>
    <row r="2" spans="22:25" ht="15">
      <c r="V2" s="4"/>
      <c r="Y2" s="4"/>
    </row>
    <row r="3" spans="22:25" ht="15">
      <c r="V3" s="4"/>
      <c r="Y3" s="4"/>
    </row>
    <row r="4" spans="22:25" ht="15">
      <c r="V4" s="4"/>
      <c r="Y4" s="4"/>
    </row>
    <row r="5" spans="2:25" ht="15">
      <c r="B5" s="172"/>
      <c r="V5" s="4"/>
      <c r="Y5" s="4"/>
    </row>
    <row r="6" spans="22:25" ht="11.25" customHeight="1">
      <c r="V6" s="4"/>
      <c r="Y6" s="4"/>
    </row>
    <row r="7" spans="1:25" ht="48" customHeight="1">
      <c r="A7" s="357" t="s">
        <v>142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V7" s="4"/>
      <c r="Y7" s="4"/>
    </row>
    <row r="8" spans="1:25" ht="15">
      <c r="A8" s="173"/>
      <c r="B8" s="173"/>
      <c r="C8" s="173"/>
      <c r="D8" s="173"/>
      <c r="E8" s="15"/>
      <c r="V8" s="4"/>
      <c r="Y8" s="4"/>
    </row>
    <row r="9" spans="1:25" ht="34.5" customHeight="1">
      <c r="A9" s="263" t="s">
        <v>115</v>
      </c>
      <c r="B9" s="327">
        <f>'1. Table of contents'!B9</f>
        <v>0</v>
      </c>
      <c r="C9" s="328"/>
      <c r="D9" s="328"/>
      <c r="E9" s="328"/>
      <c r="F9" s="329"/>
      <c r="G9" s="329"/>
      <c r="H9" s="329"/>
      <c r="I9" s="329"/>
      <c r="J9" s="329"/>
      <c r="K9" s="329"/>
      <c r="L9" s="324"/>
      <c r="V9" s="4"/>
      <c r="Y9" s="4"/>
    </row>
    <row r="10" spans="1:25" ht="15">
      <c r="A10" s="263" t="s">
        <v>116</v>
      </c>
      <c r="B10" s="327">
        <f>'1. Table of contents'!B10</f>
        <v>0</v>
      </c>
      <c r="C10" s="328"/>
      <c r="D10" s="328"/>
      <c r="E10" s="328"/>
      <c r="F10" s="329"/>
      <c r="G10" s="329"/>
      <c r="H10" s="329"/>
      <c r="I10" s="329"/>
      <c r="J10" s="329"/>
      <c r="K10" s="329"/>
      <c r="L10" s="324"/>
      <c r="V10" s="4"/>
      <c r="Y10" s="4"/>
    </row>
    <row r="11" ht="15"/>
    <row r="12" ht="15"/>
    <row r="13" spans="1:6" ht="30.75" customHeight="1">
      <c r="A13" s="322" t="s">
        <v>143</v>
      </c>
      <c r="B13" s="320"/>
      <c r="C13" s="320"/>
      <c r="D13" s="320"/>
      <c r="E13" s="320"/>
      <c r="F13" s="320"/>
    </row>
    <row r="14" spans="1:6" ht="26.25">
      <c r="A14" s="360" t="s">
        <v>144</v>
      </c>
      <c r="B14" s="361"/>
      <c r="C14" s="362"/>
      <c r="D14" s="362"/>
      <c r="F14" s="41" t="s">
        <v>146</v>
      </c>
    </row>
    <row r="15" spans="1:4" ht="23.25" customHeight="1">
      <c r="A15" s="359" t="s">
        <v>145</v>
      </c>
      <c r="B15" s="359"/>
      <c r="C15" s="359"/>
      <c r="D15" s="359"/>
    </row>
    <row r="16" spans="20:25" ht="15">
      <c r="T16" s="57"/>
      <c r="V16" s="59"/>
      <c r="Y16" s="60"/>
    </row>
    <row r="17" spans="1:25" ht="17.25" customHeight="1">
      <c r="A17" s="323" t="s">
        <v>147</v>
      </c>
      <c r="B17" s="323" t="s">
        <v>148</v>
      </c>
      <c r="C17" s="363" t="s">
        <v>149</v>
      </c>
      <c r="D17" s="364" t="s">
        <v>150</v>
      </c>
      <c r="E17" s="355">
        <v>2012</v>
      </c>
      <c r="F17" s="356"/>
      <c r="G17" s="355">
        <v>2013</v>
      </c>
      <c r="H17" s="356"/>
      <c r="I17" s="355">
        <v>2014</v>
      </c>
      <c r="J17" s="356"/>
      <c r="K17" s="355">
        <v>2015</v>
      </c>
      <c r="L17" s="356"/>
      <c r="M17" s="353" t="s">
        <v>153</v>
      </c>
      <c r="O17" s="58"/>
      <c r="V17" s="4"/>
      <c r="Y17" s="4"/>
    </row>
    <row r="18" spans="1:25" ht="97.5" customHeight="1">
      <c r="A18" s="321"/>
      <c r="B18" s="321"/>
      <c r="C18" s="321"/>
      <c r="D18" s="321"/>
      <c r="E18" s="264" t="s">
        <v>151</v>
      </c>
      <c r="F18" s="265" t="s">
        <v>152</v>
      </c>
      <c r="G18" s="264" t="s">
        <v>151</v>
      </c>
      <c r="H18" s="265" t="s">
        <v>152</v>
      </c>
      <c r="I18" s="264" t="s">
        <v>151</v>
      </c>
      <c r="J18" s="265" t="s">
        <v>152</v>
      </c>
      <c r="K18" s="264" t="s">
        <v>151</v>
      </c>
      <c r="L18" s="265" t="s">
        <v>152</v>
      </c>
      <c r="M18" s="354"/>
      <c r="O18" s="58"/>
      <c r="P18" s="4" t="s">
        <v>54</v>
      </c>
      <c r="T18" s="4">
        <v>2010</v>
      </c>
      <c r="U18" s="4">
        <v>2011</v>
      </c>
      <c r="V18" s="4">
        <v>2012</v>
      </c>
      <c r="W18" s="4">
        <v>2013</v>
      </c>
      <c r="X18" s="4">
        <v>2014</v>
      </c>
      <c r="Y18" s="4">
        <v>2015</v>
      </c>
    </row>
    <row r="19" spans="1:34" ht="15">
      <c r="A19" s="358" t="str">
        <f>'1. Table of contents'!B28</f>
        <v>LP-</v>
      </c>
      <c r="B19" s="266" t="s">
        <v>154</v>
      </c>
      <c r="C19" s="191"/>
      <c r="D19" s="238"/>
      <c r="E19" s="222"/>
      <c r="F19" s="224">
        <f>IF('1. Table of contents'!$E$28='1. Table of contents'!$H$28,($D19*E19),($D19*E19)/'1. Table of contents'!$B$49)</f>
        <v>0</v>
      </c>
      <c r="G19" s="222"/>
      <c r="H19" s="224">
        <f>IF('1. Table of contents'!$E$28='1. Table of contents'!$H$28,($D19*G19),($D19*G19)/'1. Table of contents'!$B$49)</f>
        <v>0</v>
      </c>
      <c r="I19" s="222"/>
      <c r="J19" s="224">
        <f>IF('1. Table of contents'!$E$28='1. Table of contents'!$H$28,($D19*I19),($D19*I19)/'1. Table of contents'!$B$49)</f>
        <v>0</v>
      </c>
      <c r="K19" s="222"/>
      <c r="L19" s="224">
        <f>IF('1. Table of contents'!$E$28='1. Table of contents'!$H$28,($D19*K19),($D19*K19)/'1. Table of contents'!$B$49)</f>
        <v>0</v>
      </c>
      <c r="M19" s="236">
        <f>L19+J19+H19+F19</f>
        <v>0</v>
      </c>
      <c r="P19" s="98" t="str">
        <f aca="true" t="shared" si="0" ref="P19:P38">IF(AF19=1,".","data missing")</f>
        <v>.</v>
      </c>
      <c r="Q19" s="58"/>
      <c r="S19" s="4" t="s">
        <v>41</v>
      </c>
      <c r="T19" s="62">
        <v>0</v>
      </c>
      <c r="U19" s="62">
        <v>0</v>
      </c>
      <c r="V19" s="62">
        <f>F19+F20+F21+F22+F86</f>
        <v>0</v>
      </c>
      <c r="W19" s="62">
        <f>H19+H20+H21+H22+H86</f>
        <v>0</v>
      </c>
      <c r="X19" s="62">
        <f>J19+J20+J21+J22+J86</f>
        <v>0</v>
      </c>
      <c r="Y19" s="62">
        <f>L19+L20+L21+L22+L86</f>
        <v>0</v>
      </c>
      <c r="AA19" s="99">
        <f aca="true" t="shared" si="1" ref="AA19:AA50">IF(C19=AH19,0,1)</f>
        <v>0</v>
      </c>
      <c r="AB19" s="99">
        <f aca="true" t="shared" si="2" ref="AB19:AB50">IF(D19=AI19,0,1)</f>
        <v>0</v>
      </c>
      <c r="AC19" s="99">
        <f>IF(E19+G19+I19+K19=0,0,1)</f>
        <v>0</v>
      </c>
      <c r="AD19" s="99">
        <f>IF(AA19+AB19+AC19=0,1,0)</f>
        <v>1</v>
      </c>
      <c r="AE19" s="99">
        <f>IF(AA19+AB19+AC19=3,1,0)</f>
        <v>0</v>
      </c>
      <c r="AF19" s="99">
        <f>AD19+AE19</f>
        <v>1</v>
      </c>
      <c r="AH19" s="6"/>
    </row>
    <row r="20" spans="1:34" ht="15">
      <c r="A20" s="325"/>
      <c r="B20" s="267" t="s">
        <v>155</v>
      </c>
      <c r="C20" s="192"/>
      <c r="D20" s="239"/>
      <c r="E20" s="223"/>
      <c r="F20" s="225">
        <f>IF('1. Table of contents'!$E$28='1. Table of contents'!$H$28,($D20*E20),($D20*E20)/'1. Table of contents'!$B$49)</f>
        <v>0</v>
      </c>
      <c r="G20" s="223"/>
      <c r="H20" s="225">
        <f>IF('1. Table of contents'!$E$28='1. Table of contents'!$H$28,($D20*G20),($D20*G20)/'1. Table of contents'!$B$49)</f>
        <v>0</v>
      </c>
      <c r="I20" s="223"/>
      <c r="J20" s="225">
        <f>IF('1. Table of contents'!$E$28='1. Table of contents'!$H$28,($D20*I20),($D20*I20)/'1. Table of contents'!$B$49)</f>
        <v>0</v>
      </c>
      <c r="K20" s="223"/>
      <c r="L20" s="225">
        <f>IF('1. Table of contents'!$E$28='1. Table of contents'!$H$28,($D20*K20),($D20*K20)/'1. Table of contents'!$B$49)</f>
        <v>0</v>
      </c>
      <c r="M20" s="236">
        <f aca="true" t="shared" si="3" ref="M20:M79">L20+J20+H20+F20</f>
        <v>0</v>
      </c>
      <c r="P20" s="98" t="str">
        <f t="shared" si="0"/>
        <v>.</v>
      </c>
      <c r="Q20" s="58"/>
      <c r="S20" s="4" t="s">
        <v>42</v>
      </c>
      <c r="T20" s="62">
        <v>0</v>
      </c>
      <c r="U20" s="62">
        <v>0</v>
      </c>
      <c r="V20" s="62">
        <f>F23+F24+F25+F87</f>
        <v>0</v>
      </c>
      <c r="W20" s="62">
        <f>H23+H24+H25+H87</f>
        <v>0</v>
      </c>
      <c r="X20" s="62">
        <f>J23+J24+J25+J87</f>
        <v>0</v>
      </c>
      <c r="Y20" s="62">
        <f>L23+L24+L25+L87</f>
        <v>0</v>
      </c>
      <c r="AA20" s="99">
        <f t="shared" si="1"/>
        <v>0</v>
      </c>
      <c r="AB20" s="99">
        <f t="shared" si="2"/>
        <v>0</v>
      </c>
      <c r="AC20" s="99">
        <f aca="true" t="shared" si="4" ref="AC20:AC79">IF(E20+G20+I20+K20=0,0,1)</f>
        <v>0</v>
      </c>
      <c r="AD20" s="99">
        <f aca="true" t="shared" si="5" ref="AD20:AD78">IF(AA20+AB20+AC20=0,1,0)</f>
        <v>1</v>
      </c>
      <c r="AE20" s="99">
        <f aca="true" t="shared" si="6" ref="AE20:AE78">IF(AA20+AB20+AC20=3,1,0)</f>
        <v>0</v>
      </c>
      <c r="AF20" s="99">
        <f aca="true" t="shared" si="7" ref="AF20:AF78">AD20+AE20</f>
        <v>1</v>
      </c>
      <c r="AH20" s="6"/>
    </row>
    <row r="21" spans="1:34" ht="15">
      <c r="A21" s="325"/>
      <c r="B21" s="267" t="s">
        <v>156</v>
      </c>
      <c r="C21" s="192"/>
      <c r="D21" s="239"/>
      <c r="E21" s="222"/>
      <c r="F21" s="225">
        <f>IF('1. Table of contents'!$E$28='1. Table of contents'!$H$28,($D21*E21),($D21*E21)/'1. Table of contents'!$B$49)</f>
        <v>0</v>
      </c>
      <c r="G21" s="222"/>
      <c r="H21" s="225">
        <f>IF('1. Table of contents'!$E$28='1. Table of contents'!$H$28,($D21*G21),($D21*G21)/'1. Table of contents'!$B$49)</f>
        <v>0</v>
      </c>
      <c r="I21" s="222"/>
      <c r="J21" s="225">
        <f>IF('1. Table of contents'!$E$28='1. Table of contents'!$H$28,($D21*I21),($D21*I21)/'1. Table of contents'!$B$49)</f>
        <v>0</v>
      </c>
      <c r="K21" s="222"/>
      <c r="L21" s="225">
        <f>IF('1. Table of contents'!$E$28='1. Table of contents'!$H$28,($D21*K21),($D21*K21)/'1. Table of contents'!$B$49)</f>
        <v>0</v>
      </c>
      <c r="M21" s="236">
        <f t="shared" si="3"/>
        <v>0</v>
      </c>
      <c r="P21" s="98" t="str">
        <f t="shared" si="0"/>
        <v>.</v>
      </c>
      <c r="Q21" s="58"/>
      <c r="S21" s="4" t="s">
        <v>43</v>
      </c>
      <c r="T21" s="62">
        <v>0</v>
      </c>
      <c r="U21" s="62">
        <v>0</v>
      </c>
      <c r="V21" s="62">
        <f>F26+F27+F28+F88</f>
        <v>0</v>
      </c>
      <c r="W21" s="62">
        <f>H26+H27+H28+H88</f>
        <v>0</v>
      </c>
      <c r="X21" s="62">
        <f>J26+J27+J28+J88</f>
        <v>0</v>
      </c>
      <c r="Y21" s="62">
        <f>L26+L27+L28+L88</f>
        <v>0</v>
      </c>
      <c r="AA21" s="99">
        <f t="shared" si="1"/>
        <v>0</v>
      </c>
      <c r="AB21" s="99">
        <f t="shared" si="2"/>
        <v>0</v>
      </c>
      <c r="AC21" s="99">
        <f t="shared" si="4"/>
        <v>0</v>
      </c>
      <c r="AD21" s="99">
        <f t="shared" si="5"/>
        <v>1</v>
      </c>
      <c r="AE21" s="99">
        <f t="shared" si="6"/>
        <v>0</v>
      </c>
      <c r="AF21" s="99">
        <f t="shared" si="7"/>
        <v>1</v>
      </c>
      <c r="AH21" s="6"/>
    </row>
    <row r="22" spans="1:34" ht="15">
      <c r="A22" s="326"/>
      <c r="B22" s="268" t="s">
        <v>157</v>
      </c>
      <c r="C22" s="193"/>
      <c r="D22" s="193"/>
      <c r="E22" s="223"/>
      <c r="F22" s="226">
        <f>IF('1. Table of contents'!$E$28='1. Table of contents'!$H$28,($D22*E22),($D22*E22)/'1. Table of contents'!$B$49)</f>
        <v>0</v>
      </c>
      <c r="G22" s="223"/>
      <c r="H22" s="226">
        <f>IF('1. Table of contents'!$E$28='1. Table of contents'!$H$28,($D22*G22),($D22*G22)/'1. Table of contents'!$B$49)</f>
        <v>0</v>
      </c>
      <c r="I22" s="223"/>
      <c r="J22" s="226">
        <f>IF('1. Table of contents'!$E$28='1. Table of contents'!$H$28,($D22*I22),($D22*I22)/'1. Table of contents'!$B$49)</f>
        <v>0</v>
      </c>
      <c r="K22" s="223"/>
      <c r="L22" s="226">
        <f>IF('1. Table of contents'!$E$28='1. Table of contents'!$H$28,($D22*K22),($D22*K22)/'1. Table of contents'!$B$49)</f>
        <v>0</v>
      </c>
      <c r="M22" s="236">
        <f t="shared" si="3"/>
        <v>0</v>
      </c>
      <c r="P22" s="98" t="str">
        <f t="shared" si="0"/>
        <v>.</v>
      </c>
      <c r="Q22" s="58">
        <f>SUM(M19:M22)</f>
        <v>0</v>
      </c>
      <c r="S22" s="4" t="s">
        <v>44</v>
      </c>
      <c r="T22" s="62">
        <v>0</v>
      </c>
      <c r="U22" s="62">
        <v>0</v>
      </c>
      <c r="V22" s="62">
        <f>F31+F30+F89+F29</f>
        <v>0</v>
      </c>
      <c r="W22" s="62">
        <f>H31+H30+H89+H29</f>
        <v>0</v>
      </c>
      <c r="X22" s="62">
        <f>J31+J30+J89+J29</f>
        <v>0</v>
      </c>
      <c r="Y22" s="62">
        <f>L31+L30+L89+L29</f>
        <v>0</v>
      </c>
      <c r="AA22" s="99">
        <f t="shared" si="1"/>
        <v>0</v>
      </c>
      <c r="AB22" s="99">
        <f t="shared" si="2"/>
        <v>0</v>
      </c>
      <c r="AC22" s="99">
        <f t="shared" si="4"/>
        <v>0</v>
      </c>
      <c r="AD22" s="99">
        <f t="shared" si="5"/>
        <v>1</v>
      </c>
      <c r="AE22" s="99">
        <f t="shared" si="6"/>
        <v>0</v>
      </c>
      <c r="AF22" s="99">
        <f t="shared" si="7"/>
        <v>1</v>
      </c>
      <c r="AH22" s="6"/>
    </row>
    <row r="23" spans="1:34" ht="15">
      <c r="A23" s="376" t="str">
        <f>'1. Table of contents'!B29</f>
        <v>P2 -</v>
      </c>
      <c r="B23" s="267" t="s">
        <v>158</v>
      </c>
      <c r="C23" s="139"/>
      <c r="D23" s="240"/>
      <c r="E23" s="222"/>
      <c r="F23" s="61">
        <f>IF('1. Table of contents'!$E$29='1. Table of contents'!$H$28,($D23*E23),($D23*E23)/'1. Table of contents'!$B$49)</f>
        <v>0</v>
      </c>
      <c r="G23" s="222"/>
      <c r="H23" s="61">
        <f>IF('1. Table of contents'!$E$29='1. Table of contents'!$H$28,($D23*G23),($D23*G23)/'1. Table of contents'!$B$49)</f>
        <v>0</v>
      </c>
      <c r="I23" s="222"/>
      <c r="J23" s="61">
        <f>IF('1. Table of contents'!$E$29='1. Table of contents'!$H$28,($D23*I23),($D23*I23)/'1. Table of contents'!$B$49)</f>
        <v>0</v>
      </c>
      <c r="K23" s="222"/>
      <c r="L23" s="61">
        <f>IF('1. Table of contents'!$E$29='1. Table of contents'!$H$28,($D23*K23),($D23*K23)/'1. Table of contents'!$B$49)</f>
        <v>0</v>
      </c>
      <c r="M23" s="236">
        <f t="shared" si="3"/>
        <v>0</v>
      </c>
      <c r="P23" s="98" t="str">
        <f t="shared" si="0"/>
        <v>.</v>
      </c>
      <c r="Q23" s="58"/>
      <c r="S23" s="4" t="s">
        <v>45</v>
      </c>
      <c r="T23" s="62">
        <v>0</v>
      </c>
      <c r="U23" s="62">
        <v>0</v>
      </c>
      <c r="V23" s="62">
        <f>F34+F33+F32+F90</f>
        <v>0</v>
      </c>
      <c r="W23" s="62">
        <f>H34+H33+H32+H90</f>
        <v>0</v>
      </c>
      <c r="X23" s="62">
        <f>J34+J33+J32+J90</f>
        <v>0</v>
      </c>
      <c r="Y23" s="62">
        <f>L34+L33+L32+L90</f>
        <v>0</v>
      </c>
      <c r="AA23" s="99">
        <f t="shared" si="1"/>
        <v>0</v>
      </c>
      <c r="AB23" s="99">
        <f t="shared" si="2"/>
        <v>0</v>
      </c>
      <c r="AC23" s="99">
        <f t="shared" si="4"/>
        <v>0</v>
      </c>
      <c r="AD23" s="99">
        <f t="shared" si="5"/>
        <v>1</v>
      </c>
      <c r="AE23" s="99">
        <f t="shared" si="6"/>
        <v>0</v>
      </c>
      <c r="AF23" s="99">
        <f t="shared" si="7"/>
        <v>1</v>
      </c>
      <c r="AH23" s="6"/>
    </row>
    <row r="24" spans="1:34" ht="15">
      <c r="A24" s="325"/>
      <c r="B24" s="267"/>
      <c r="C24" s="168"/>
      <c r="D24" s="240"/>
      <c r="E24" s="223"/>
      <c r="F24" s="63">
        <f>IF('1. Table of contents'!$E$29='1. Table of contents'!$H$28,($D24*E24),($D24*E24)/'1. Table of contents'!$B$49)</f>
        <v>0</v>
      </c>
      <c r="G24" s="223"/>
      <c r="H24" s="63">
        <f>IF('1. Table of contents'!$E$29='1. Table of contents'!$H$28,($D24*G24),($D24*G24)/'1. Table of contents'!$B$49)</f>
        <v>0</v>
      </c>
      <c r="I24" s="223"/>
      <c r="J24" s="63">
        <f>IF('1. Table of contents'!$E$29='1. Table of contents'!$H$28,($D24*I24),($D24*I24)/'1. Table of contents'!$B$49)</f>
        <v>0</v>
      </c>
      <c r="K24" s="223"/>
      <c r="L24" s="63">
        <f>IF('1. Table of contents'!$E$29='1. Table of contents'!$H$28,($D24*K24),($D24*K24)/'1. Table of contents'!$B$49)</f>
        <v>0</v>
      </c>
      <c r="M24" s="236">
        <f t="shared" si="3"/>
        <v>0</v>
      </c>
      <c r="P24" s="98" t="str">
        <f t="shared" si="0"/>
        <v>.</v>
      </c>
      <c r="Q24" s="58"/>
      <c r="S24" s="4" t="s">
        <v>46</v>
      </c>
      <c r="T24" s="62">
        <v>0</v>
      </c>
      <c r="U24" s="62">
        <v>0</v>
      </c>
      <c r="V24" s="62">
        <f>F37+F36+F35+F91</f>
        <v>0</v>
      </c>
      <c r="W24" s="62">
        <f>H37+H36+H35+H91</f>
        <v>0</v>
      </c>
      <c r="X24" s="62">
        <f>J37+J36+J35+J91</f>
        <v>0</v>
      </c>
      <c r="Y24" s="62">
        <f>L37+L36+L35+L91</f>
        <v>0</v>
      </c>
      <c r="AA24" s="99">
        <f t="shared" si="1"/>
        <v>0</v>
      </c>
      <c r="AB24" s="99">
        <f t="shared" si="2"/>
        <v>0</v>
      </c>
      <c r="AC24" s="99">
        <f t="shared" si="4"/>
        <v>0</v>
      </c>
      <c r="AD24" s="99">
        <f t="shared" si="5"/>
        <v>1</v>
      </c>
      <c r="AE24" s="99">
        <f t="shared" si="6"/>
        <v>0</v>
      </c>
      <c r="AF24" s="99">
        <f t="shared" si="7"/>
        <v>1</v>
      </c>
      <c r="AH24" s="6"/>
    </row>
    <row r="25" spans="1:34" ht="15">
      <c r="A25" s="325"/>
      <c r="B25" s="267"/>
      <c r="C25" s="168"/>
      <c r="D25" s="240"/>
      <c r="E25" s="222"/>
      <c r="F25" s="64">
        <f>IF('1. Table of contents'!$E$29='1. Table of contents'!$H$28,($D25*E25),($D25*E25)/'1. Table of contents'!$B$49)</f>
        <v>0</v>
      </c>
      <c r="G25" s="222"/>
      <c r="H25" s="64">
        <f>IF('1. Table of contents'!$E$29='1. Table of contents'!$H$28,($D25*G25),($D25*G25)/'1. Table of contents'!$B$49)</f>
        <v>0</v>
      </c>
      <c r="I25" s="222"/>
      <c r="J25" s="64">
        <f>IF('1. Table of contents'!$E$29='1. Table of contents'!$H$28,($D25*I25),($D25*I25)/'1. Table of contents'!$B$49)</f>
        <v>0</v>
      </c>
      <c r="K25" s="222"/>
      <c r="L25" s="64">
        <f>IF('1. Table of contents'!$E$29='1. Table of contents'!$H$28,($D25*K25),($D25*K25)/'1. Table of contents'!$B$49)</f>
        <v>0</v>
      </c>
      <c r="M25" s="236">
        <f t="shared" si="3"/>
        <v>0</v>
      </c>
      <c r="P25" s="98" t="str">
        <f t="shared" si="0"/>
        <v>.</v>
      </c>
      <c r="Q25" s="58">
        <f>SUM(M23:M25)</f>
        <v>0</v>
      </c>
      <c r="S25" s="4" t="s">
        <v>47</v>
      </c>
      <c r="T25" s="62">
        <v>0</v>
      </c>
      <c r="U25" s="62">
        <v>0</v>
      </c>
      <c r="V25" s="62">
        <f>F38+F39+F40+F92</f>
        <v>0</v>
      </c>
      <c r="W25" s="62">
        <f>H38+H39+H40+H92</f>
        <v>0</v>
      </c>
      <c r="X25" s="62">
        <f>J38+J39+J40+J92</f>
        <v>0</v>
      </c>
      <c r="Y25" s="62">
        <f>L38+L39+L40+L92</f>
        <v>0</v>
      </c>
      <c r="AA25" s="99">
        <f t="shared" si="1"/>
        <v>0</v>
      </c>
      <c r="AB25" s="99">
        <f t="shared" si="2"/>
        <v>0</v>
      </c>
      <c r="AC25" s="99">
        <f t="shared" si="4"/>
        <v>0</v>
      </c>
      <c r="AD25" s="99">
        <f t="shared" si="5"/>
        <v>1</v>
      </c>
      <c r="AE25" s="99">
        <f t="shared" si="6"/>
        <v>0</v>
      </c>
      <c r="AF25" s="99">
        <f t="shared" si="7"/>
        <v>1</v>
      </c>
      <c r="AH25" s="6"/>
    </row>
    <row r="26" spans="1:34" ht="15">
      <c r="A26" s="358" t="str">
        <f>'1. Table of contents'!B30</f>
        <v>P3 - </v>
      </c>
      <c r="B26" s="266" t="s">
        <v>158</v>
      </c>
      <c r="C26" s="139"/>
      <c r="D26" s="238"/>
      <c r="E26" s="223"/>
      <c r="F26" s="61">
        <f>IF('1. Table of contents'!$E$30='1. Table of contents'!$H$28,($D26*E26),($D26*E26)/'1. Table of contents'!$B$49)</f>
        <v>0</v>
      </c>
      <c r="G26" s="223"/>
      <c r="H26" s="61">
        <f>IF('1. Table of contents'!$E$30='1. Table of contents'!$H$28,($D26*G26),($D26*G26)/'1. Table of contents'!$B$49)</f>
        <v>0</v>
      </c>
      <c r="I26" s="223"/>
      <c r="J26" s="61">
        <f>IF('1. Table of contents'!$E$30='1. Table of contents'!$H$28,($D26*I26),($D26*I26)/'1. Table of contents'!$B$49)</f>
        <v>0</v>
      </c>
      <c r="K26" s="223"/>
      <c r="L26" s="61">
        <f>IF('1. Table of contents'!$E$30='1. Table of contents'!$H$28,($D26*K26),($D26*K26)/'1. Table of contents'!$B$49)</f>
        <v>0</v>
      </c>
      <c r="M26" s="236">
        <f t="shared" si="3"/>
        <v>0</v>
      </c>
      <c r="P26" s="98" t="str">
        <f t="shared" si="0"/>
        <v>.</v>
      </c>
      <c r="Q26" s="58"/>
      <c r="S26" s="4" t="s">
        <v>48</v>
      </c>
      <c r="T26" s="62">
        <v>0</v>
      </c>
      <c r="U26" s="62">
        <v>0</v>
      </c>
      <c r="V26" s="62">
        <f>F43+F42+F41+F93</f>
        <v>0</v>
      </c>
      <c r="W26" s="62">
        <f>H43+H42+H41+H93</f>
        <v>0</v>
      </c>
      <c r="X26" s="62">
        <f>J43+J42+J41+J93</f>
        <v>0</v>
      </c>
      <c r="Y26" s="62">
        <f>L43+L42+L41+L93</f>
        <v>0</v>
      </c>
      <c r="AA26" s="99">
        <f t="shared" si="1"/>
        <v>0</v>
      </c>
      <c r="AB26" s="99">
        <f t="shared" si="2"/>
        <v>0</v>
      </c>
      <c r="AC26" s="99">
        <f t="shared" si="4"/>
        <v>0</v>
      </c>
      <c r="AD26" s="99">
        <f t="shared" si="5"/>
        <v>1</v>
      </c>
      <c r="AE26" s="99">
        <f t="shared" si="6"/>
        <v>0</v>
      </c>
      <c r="AF26" s="99">
        <f t="shared" si="7"/>
        <v>1</v>
      </c>
      <c r="AH26" s="6"/>
    </row>
    <row r="27" spans="1:34" ht="15">
      <c r="A27" s="376"/>
      <c r="B27" s="267"/>
      <c r="C27" s="138"/>
      <c r="D27" s="239"/>
      <c r="E27" s="222"/>
      <c r="F27" s="63">
        <f>IF('1. Table of contents'!$E$30='1. Table of contents'!$H$28,($D27*E27),($D27*E27)/'1. Table of contents'!$B$49)</f>
        <v>0</v>
      </c>
      <c r="G27" s="222"/>
      <c r="H27" s="63">
        <f>IF('1. Table of contents'!$E$30='1. Table of contents'!$H$28,($D27*G27),($D27*G27)/'1. Table of contents'!$B$49)</f>
        <v>0</v>
      </c>
      <c r="I27" s="222"/>
      <c r="J27" s="63">
        <f>IF('1. Table of contents'!$E$30='1. Table of contents'!$H$28,($D27*I27),($D27*I27)/'1. Table of contents'!$B$49)</f>
        <v>0</v>
      </c>
      <c r="K27" s="222"/>
      <c r="L27" s="63">
        <f>IF('1. Table of contents'!$E$30='1. Table of contents'!$H$28,($D27*K27),($D27*K27)/'1. Table of contents'!$B$49)</f>
        <v>0</v>
      </c>
      <c r="M27" s="236">
        <f t="shared" si="3"/>
        <v>0</v>
      </c>
      <c r="P27" s="98" t="str">
        <f t="shared" si="0"/>
        <v>.</v>
      </c>
      <c r="Q27" s="58"/>
      <c r="S27" s="4" t="s">
        <v>49</v>
      </c>
      <c r="T27" s="62">
        <v>0</v>
      </c>
      <c r="U27" s="62">
        <v>0</v>
      </c>
      <c r="V27" s="62">
        <f>F44+F45+F46+F94</f>
        <v>0</v>
      </c>
      <c r="W27" s="62">
        <f>H44+H45+H46+H94</f>
        <v>0</v>
      </c>
      <c r="X27" s="62">
        <f>J44+J45+J46+J94</f>
        <v>0</v>
      </c>
      <c r="Y27" s="62">
        <f>L44+L45+L46+L94</f>
        <v>0</v>
      </c>
      <c r="AA27" s="99">
        <f t="shared" si="1"/>
        <v>0</v>
      </c>
      <c r="AB27" s="99">
        <f t="shared" si="2"/>
        <v>0</v>
      </c>
      <c r="AC27" s="99">
        <f t="shared" si="4"/>
        <v>0</v>
      </c>
      <c r="AD27" s="99">
        <f t="shared" si="5"/>
        <v>1</v>
      </c>
      <c r="AE27" s="99">
        <f t="shared" si="6"/>
        <v>0</v>
      </c>
      <c r="AF27" s="99">
        <f t="shared" si="7"/>
        <v>1</v>
      </c>
      <c r="AH27" s="6"/>
    </row>
    <row r="28" spans="1:34" ht="15">
      <c r="A28" s="368"/>
      <c r="B28" s="268"/>
      <c r="C28" s="167"/>
      <c r="D28" s="239"/>
      <c r="E28" s="223"/>
      <c r="F28" s="64">
        <f>IF('1. Table of contents'!$E$30='1. Table of contents'!$H$28,($D28*E28),($D28*E28)/'1. Table of contents'!$B$49)</f>
        <v>0</v>
      </c>
      <c r="G28" s="223"/>
      <c r="H28" s="64">
        <f>IF('1. Table of contents'!$E$30='1. Table of contents'!$H$28,($D28*G28),($D28*G28)/'1. Table of contents'!$B$49)</f>
        <v>0</v>
      </c>
      <c r="I28" s="223"/>
      <c r="J28" s="64">
        <f>IF('1. Table of contents'!$E$30='1. Table of contents'!$H$28,($D28*I28),($D28*I28)/'1. Table of contents'!$B$49)</f>
        <v>0</v>
      </c>
      <c r="K28" s="223"/>
      <c r="L28" s="64">
        <f>IF('1. Table of contents'!$E$30='1. Table of contents'!$H$28,($D28*K28),($D28*K28)/'1. Table of contents'!$B$49)</f>
        <v>0</v>
      </c>
      <c r="M28" s="236">
        <f t="shared" si="3"/>
        <v>0</v>
      </c>
      <c r="P28" s="98" t="str">
        <f t="shared" si="0"/>
        <v>.</v>
      </c>
      <c r="Q28" s="58">
        <f>SUM(M26:M28)</f>
        <v>0</v>
      </c>
      <c r="S28" s="4" t="s">
        <v>50</v>
      </c>
      <c r="T28" s="62">
        <v>0</v>
      </c>
      <c r="U28" s="62">
        <v>0</v>
      </c>
      <c r="V28" s="62">
        <f>F49+F48+F47+F95</f>
        <v>0</v>
      </c>
      <c r="W28" s="62">
        <f>H49+H48+H47+H95</f>
        <v>0</v>
      </c>
      <c r="X28" s="62">
        <f>J49+J48+J47+J95</f>
        <v>0</v>
      </c>
      <c r="Y28" s="62">
        <f>L49+L48+L47+L95</f>
        <v>0</v>
      </c>
      <c r="AA28" s="99">
        <f t="shared" si="1"/>
        <v>0</v>
      </c>
      <c r="AB28" s="99">
        <f t="shared" si="2"/>
        <v>0</v>
      </c>
      <c r="AC28" s="99">
        <f t="shared" si="4"/>
        <v>0</v>
      </c>
      <c r="AD28" s="99">
        <f t="shared" si="5"/>
        <v>1</v>
      </c>
      <c r="AE28" s="99">
        <f t="shared" si="6"/>
        <v>0</v>
      </c>
      <c r="AF28" s="99">
        <f t="shared" si="7"/>
        <v>1</v>
      </c>
      <c r="AH28" s="6"/>
    </row>
    <row r="29" spans="1:34" ht="15">
      <c r="A29" s="358" t="str">
        <f>'1. Table of contents'!B31</f>
        <v>P4 -</v>
      </c>
      <c r="B29" s="267" t="s">
        <v>158</v>
      </c>
      <c r="C29" s="139"/>
      <c r="D29" s="238"/>
      <c r="E29" s="222"/>
      <c r="F29" s="61">
        <f>IF('1. Table of contents'!$E$31='1. Table of contents'!$H$28,($D29*E29),($D29*E29)/'1. Table of contents'!$B$49)</f>
        <v>0</v>
      </c>
      <c r="G29" s="222"/>
      <c r="H29" s="61">
        <f>IF('1. Table of contents'!$E$31='1. Table of contents'!$H$28,($D29*G29),($D29*G29)/'1. Table of contents'!$B$49)</f>
        <v>0</v>
      </c>
      <c r="I29" s="222"/>
      <c r="J29" s="61">
        <f>IF('1. Table of contents'!$E$31='1. Table of contents'!$H$28,($D29*I29),($D29*I29)/'1. Table of contents'!$B$49)</f>
        <v>0</v>
      </c>
      <c r="K29" s="222"/>
      <c r="L29" s="61">
        <f>IF('1. Table of contents'!$E$31='1. Table of contents'!$H$28,($D29*K29),($D29*K29)/'1. Table of contents'!$B$49)</f>
        <v>0</v>
      </c>
      <c r="M29" s="236">
        <f t="shared" si="3"/>
        <v>0</v>
      </c>
      <c r="P29" s="98" t="str">
        <f t="shared" si="0"/>
        <v>.</v>
      </c>
      <c r="Q29" s="58"/>
      <c r="S29" s="4" t="s">
        <v>51</v>
      </c>
      <c r="T29" s="62">
        <v>0</v>
      </c>
      <c r="U29" s="62">
        <v>0</v>
      </c>
      <c r="V29" s="62">
        <f>F50+F51+F52+F96</f>
        <v>0</v>
      </c>
      <c r="W29" s="62">
        <f>H50+H51+H52+H96</f>
        <v>0</v>
      </c>
      <c r="X29" s="62">
        <f>J50+J51+J52+J96</f>
        <v>0</v>
      </c>
      <c r="Y29" s="62">
        <f>L50+L51+L52+L96</f>
        <v>0</v>
      </c>
      <c r="AA29" s="99">
        <f t="shared" si="1"/>
        <v>0</v>
      </c>
      <c r="AB29" s="99">
        <f t="shared" si="2"/>
        <v>0</v>
      </c>
      <c r="AC29" s="99">
        <f t="shared" si="4"/>
        <v>0</v>
      </c>
      <c r="AD29" s="99">
        <f t="shared" si="5"/>
        <v>1</v>
      </c>
      <c r="AE29" s="99">
        <f t="shared" si="6"/>
        <v>0</v>
      </c>
      <c r="AF29" s="99">
        <f t="shared" si="7"/>
        <v>1</v>
      </c>
      <c r="AH29" s="6"/>
    </row>
    <row r="30" spans="1:34" ht="15">
      <c r="A30" s="376"/>
      <c r="B30" s="267"/>
      <c r="C30" s="168"/>
      <c r="D30" s="240"/>
      <c r="E30" s="223"/>
      <c r="F30" s="63">
        <f>IF('1. Table of contents'!$E$31='1. Table of contents'!$H$28,($D30*E30),($D30*E30)/'1. Table of contents'!$B$49)</f>
        <v>0</v>
      </c>
      <c r="G30" s="223"/>
      <c r="H30" s="63">
        <f>IF('1. Table of contents'!$E$31='1. Table of contents'!$H$28,($D30*G30),($D30*G30)/'1. Table of contents'!$B$49)</f>
        <v>0</v>
      </c>
      <c r="I30" s="223"/>
      <c r="J30" s="63">
        <f>IF('1. Table of contents'!$E$31='1. Table of contents'!$H$28,($D30*I30),($D30*I30)/'1. Table of contents'!$B$49)</f>
        <v>0</v>
      </c>
      <c r="K30" s="223"/>
      <c r="L30" s="63">
        <f>IF('1. Table of contents'!$E$31='1. Table of contents'!$H$28,($D30*K30),($D30*K30)/'1. Table of contents'!$B$49)</f>
        <v>0</v>
      </c>
      <c r="M30" s="236">
        <f t="shared" si="3"/>
        <v>0</v>
      </c>
      <c r="P30" s="98" t="str">
        <f t="shared" si="0"/>
        <v>.</v>
      </c>
      <c r="Q30" s="58"/>
      <c r="S30" s="4" t="s">
        <v>52</v>
      </c>
      <c r="T30" s="62">
        <v>0</v>
      </c>
      <c r="U30" s="62">
        <v>0</v>
      </c>
      <c r="V30" s="62">
        <f>F53+F54+F55+F97</f>
        <v>0</v>
      </c>
      <c r="W30" s="62">
        <f>H53+H54+H55+H97</f>
        <v>0</v>
      </c>
      <c r="X30" s="62">
        <f>J53+J54+J55+J97</f>
        <v>0</v>
      </c>
      <c r="Y30" s="62">
        <f>L53+L54+L55+L97</f>
        <v>0</v>
      </c>
      <c r="AA30" s="99">
        <f t="shared" si="1"/>
        <v>0</v>
      </c>
      <c r="AB30" s="99">
        <f t="shared" si="2"/>
        <v>0</v>
      </c>
      <c r="AC30" s="99">
        <f t="shared" si="4"/>
        <v>0</v>
      </c>
      <c r="AD30" s="99">
        <f t="shared" si="5"/>
        <v>1</v>
      </c>
      <c r="AE30" s="99">
        <f t="shared" si="6"/>
        <v>0</v>
      </c>
      <c r="AF30" s="99">
        <f t="shared" si="7"/>
        <v>1</v>
      </c>
      <c r="AH30" s="6"/>
    </row>
    <row r="31" spans="1:34" ht="15">
      <c r="A31" s="368"/>
      <c r="B31" s="267"/>
      <c r="C31" s="168"/>
      <c r="D31" s="194"/>
      <c r="E31" s="222"/>
      <c r="F31" s="64">
        <f>IF('1. Table of contents'!$E$31='1. Table of contents'!$H$28,($D31*E31),($D31*E31)/'1. Table of contents'!$B$49)</f>
        <v>0</v>
      </c>
      <c r="G31" s="222"/>
      <c r="H31" s="64">
        <f>IF('1. Table of contents'!$E$31='1. Table of contents'!$H$28,($D31*G31),($D31*G31)/'1. Table of contents'!$B$49)</f>
        <v>0</v>
      </c>
      <c r="I31" s="222"/>
      <c r="J31" s="64">
        <f>IF('1. Table of contents'!$E$31='1. Table of contents'!$H$28,($D31*I31),($D31*I31)/'1. Table of contents'!$B$49)</f>
        <v>0</v>
      </c>
      <c r="K31" s="222"/>
      <c r="L31" s="64">
        <f>IF('1. Table of contents'!$E$31='1. Table of contents'!$H$28,($D31*K31),($D31*K31)/'1. Table of contents'!$B$49)</f>
        <v>0</v>
      </c>
      <c r="M31" s="236">
        <f t="shared" si="3"/>
        <v>0</v>
      </c>
      <c r="P31" s="98" t="str">
        <f t="shared" si="0"/>
        <v>.</v>
      </c>
      <c r="Q31" s="58">
        <f>SUM(M29:M31)</f>
        <v>0</v>
      </c>
      <c r="S31" s="4" t="s">
        <v>55</v>
      </c>
      <c r="T31" s="62">
        <v>0</v>
      </c>
      <c r="U31" s="62">
        <v>0</v>
      </c>
      <c r="V31" s="117">
        <f>+F56+F57+F58+F98</f>
        <v>0</v>
      </c>
      <c r="W31" s="117">
        <f>+H56+H57+H58+H98</f>
        <v>0</v>
      </c>
      <c r="X31" s="117">
        <f>+J56+J57+J58+J98</f>
        <v>0</v>
      </c>
      <c r="Y31" s="117">
        <f>+L56+L57+L58+L98</f>
        <v>0</v>
      </c>
      <c r="AA31" s="99">
        <f t="shared" si="1"/>
        <v>0</v>
      </c>
      <c r="AB31" s="99">
        <f t="shared" si="2"/>
        <v>0</v>
      </c>
      <c r="AC31" s="99">
        <f t="shared" si="4"/>
        <v>0</v>
      </c>
      <c r="AD31" s="99">
        <f t="shared" si="5"/>
        <v>1</v>
      </c>
      <c r="AE31" s="99">
        <f t="shared" si="6"/>
        <v>0</v>
      </c>
      <c r="AF31" s="99">
        <f t="shared" si="7"/>
        <v>1</v>
      </c>
      <c r="AH31" s="6"/>
    </row>
    <row r="32" spans="1:34" ht="15">
      <c r="A32" s="358" t="str">
        <f>'1. Table of contents'!B32</f>
        <v>P5 -</v>
      </c>
      <c r="B32" s="266" t="s">
        <v>158</v>
      </c>
      <c r="C32" s="169"/>
      <c r="D32" s="241"/>
      <c r="E32" s="223"/>
      <c r="F32" s="61">
        <f>IF('1. Table of contents'!$E$32='1. Table of contents'!$H$28,($D32*E32),($D32*E32)/'1. Table of contents'!$B$49)</f>
        <v>0</v>
      </c>
      <c r="G32" s="223"/>
      <c r="H32" s="61">
        <f>IF('1. Table of contents'!$E$32='1. Table of contents'!$H$28,($D32*G32),($D32*G32)/'1. Table of contents'!$B$49)</f>
        <v>0</v>
      </c>
      <c r="I32" s="223"/>
      <c r="J32" s="61">
        <f>IF('1. Table of contents'!$E$32='1. Table of contents'!$H$28,($D32*I32),($D32*I32)/'1. Table of contents'!$B$49)</f>
        <v>0</v>
      </c>
      <c r="K32" s="223"/>
      <c r="L32" s="61">
        <f>IF('1. Table of contents'!$E$32='1. Table of contents'!$H$28,($D32*K32),($D32*K32)/'1. Table of contents'!$B$49)</f>
        <v>0</v>
      </c>
      <c r="M32" s="236">
        <f t="shared" si="3"/>
        <v>0</v>
      </c>
      <c r="P32" s="98" t="str">
        <f t="shared" si="0"/>
        <v>.</v>
      </c>
      <c r="Q32" s="58"/>
      <c r="S32" s="4" t="s">
        <v>56</v>
      </c>
      <c r="T32" s="62">
        <v>0</v>
      </c>
      <c r="U32" s="62">
        <v>0</v>
      </c>
      <c r="V32" s="62">
        <f>+F59+F60+F61+F99</f>
        <v>0</v>
      </c>
      <c r="W32" s="62">
        <f>+H59+H60+H61+H99</f>
        <v>0</v>
      </c>
      <c r="X32" s="62">
        <f>+J59+J60+J61+J99</f>
        <v>0</v>
      </c>
      <c r="Y32" s="62">
        <f>+L59+L60+L61+L99</f>
        <v>0</v>
      </c>
      <c r="AA32" s="99">
        <f t="shared" si="1"/>
        <v>0</v>
      </c>
      <c r="AB32" s="99">
        <f t="shared" si="2"/>
        <v>0</v>
      </c>
      <c r="AC32" s="99">
        <f t="shared" si="4"/>
        <v>0</v>
      </c>
      <c r="AD32" s="99">
        <f t="shared" si="5"/>
        <v>1</v>
      </c>
      <c r="AE32" s="99">
        <f t="shared" si="6"/>
        <v>0</v>
      </c>
      <c r="AF32" s="99">
        <f t="shared" si="7"/>
        <v>1</v>
      </c>
      <c r="AH32" s="6"/>
    </row>
    <row r="33" spans="1:34" ht="15">
      <c r="A33" s="376"/>
      <c r="B33" s="267"/>
      <c r="C33" s="138"/>
      <c r="D33" s="239"/>
      <c r="E33" s="222"/>
      <c r="F33" s="63">
        <f>IF('1. Table of contents'!$E$32='1. Table of contents'!$H$28,($D33*E33),($D33*E33)/'1. Table of contents'!$B$49)</f>
        <v>0</v>
      </c>
      <c r="G33" s="222"/>
      <c r="H33" s="63">
        <f>IF('1. Table of contents'!$E$32='1. Table of contents'!$H$28,($D33*G33),($D33*G33)/'1. Table of contents'!$B$49)</f>
        <v>0</v>
      </c>
      <c r="I33" s="222"/>
      <c r="J33" s="63">
        <f>IF('1. Table of contents'!$E$32='1. Table of contents'!$H$28,($D33*I33),($D33*I33)/'1. Table of contents'!$B$49)</f>
        <v>0</v>
      </c>
      <c r="K33" s="222"/>
      <c r="L33" s="63">
        <f>IF('1. Table of contents'!$E$32='1. Table of contents'!$H$28,($D33*K33),($D33*K33)/'1. Table of contents'!$B$49)</f>
        <v>0</v>
      </c>
      <c r="M33" s="236">
        <f t="shared" si="3"/>
        <v>0</v>
      </c>
      <c r="P33" s="98" t="str">
        <f t="shared" si="0"/>
        <v>.</v>
      </c>
      <c r="Q33" s="58"/>
      <c r="S33" s="4" t="s">
        <v>57</v>
      </c>
      <c r="T33" s="62">
        <v>0</v>
      </c>
      <c r="U33" s="62">
        <v>0</v>
      </c>
      <c r="V33" s="62">
        <f>+F62+F63+F64+F100</f>
        <v>0</v>
      </c>
      <c r="W33" s="62">
        <f>+H62+H63+H64+H100</f>
        <v>0</v>
      </c>
      <c r="X33" s="62">
        <f>+J62+J63+J64+J100</f>
        <v>0</v>
      </c>
      <c r="Y33" s="62">
        <f>+L62+L63+L64+L100</f>
        <v>0</v>
      </c>
      <c r="AA33" s="99">
        <f t="shared" si="1"/>
        <v>0</v>
      </c>
      <c r="AB33" s="99">
        <f t="shared" si="2"/>
        <v>0</v>
      </c>
      <c r="AC33" s="99">
        <f t="shared" si="4"/>
        <v>0</v>
      </c>
      <c r="AD33" s="99">
        <f t="shared" si="5"/>
        <v>1</v>
      </c>
      <c r="AE33" s="99">
        <f t="shared" si="6"/>
        <v>0</v>
      </c>
      <c r="AF33" s="99">
        <f t="shared" si="7"/>
        <v>1</v>
      </c>
      <c r="AH33" s="6"/>
    </row>
    <row r="34" spans="1:34" ht="15">
      <c r="A34" s="368"/>
      <c r="B34" s="268"/>
      <c r="C34" s="138"/>
      <c r="D34" s="192"/>
      <c r="E34" s="223"/>
      <c r="F34" s="64">
        <f>IF('1. Table of contents'!$E$32='1. Table of contents'!$H$28,($D34*E34),($D34*E34)/'1. Table of contents'!$B$49)</f>
        <v>0</v>
      </c>
      <c r="G34" s="223"/>
      <c r="H34" s="64">
        <f>IF('1. Table of contents'!$E$32='1. Table of contents'!$H$28,($D34*G34),($D34*G34)/'1. Table of contents'!$B$49)</f>
        <v>0</v>
      </c>
      <c r="I34" s="223"/>
      <c r="J34" s="64">
        <f>IF('1. Table of contents'!$E$32='1. Table of contents'!$H$28,($D34*I34),($D34*I34)/'1. Table of contents'!$B$49)</f>
        <v>0</v>
      </c>
      <c r="K34" s="223"/>
      <c r="L34" s="64">
        <f>IF('1. Table of contents'!$E$32='1. Table of contents'!$H$28,($D34*K34),($D34*K34)/'1. Table of contents'!$B$49)</f>
        <v>0</v>
      </c>
      <c r="M34" s="236">
        <f t="shared" si="3"/>
        <v>0</v>
      </c>
      <c r="P34" s="98" t="str">
        <f t="shared" si="0"/>
        <v>.</v>
      </c>
      <c r="Q34" s="58">
        <f>SUM(M32:M34)</f>
        <v>0</v>
      </c>
      <c r="S34" s="4" t="s">
        <v>58</v>
      </c>
      <c r="T34" s="62">
        <v>0</v>
      </c>
      <c r="U34" s="62">
        <v>0</v>
      </c>
      <c r="V34" s="62">
        <f>+F65+F66+F67+F101</f>
        <v>0</v>
      </c>
      <c r="W34" s="62">
        <f>+H65+H66+H67+H101</f>
        <v>0</v>
      </c>
      <c r="X34" s="62">
        <f>+J65+J66+J67+J101</f>
        <v>0</v>
      </c>
      <c r="Y34" s="62">
        <f>+L65+L66+L67+L101</f>
        <v>0</v>
      </c>
      <c r="AA34" s="99">
        <f t="shared" si="1"/>
        <v>0</v>
      </c>
      <c r="AB34" s="99">
        <f t="shared" si="2"/>
        <v>0</v>
      </c>
      <c r="AC34" s="99">
        <f t="shared" si="4"/>
        <v>0</v>
      </c>
      <c r="AD34" s="99">
        <f t="shared" si="5"/>
        <v>1</v>
      </c>
      <c r="AE34" s="99">
        <f t="shared" si="6"/>
        <v>0</v>
      </c>
      <c r="AF34" s="99">
        <f t="shared" si="7"/>
        <v>1</v>
      </c>
      <c r="AH34" s="6"/>
    </row>
    <row r="35" spans="1:34" ht="15">
      <c r="A35" s="358" t="str">
        <f>'1. Table of contents'!B33</f>
        <v>P6 -</v>
      </c>
      <c r="B35" s="267" t="s">
        <v>158</v>
      </c>
      <c r="C35" s="191"/>
      <c r="D35" s="191"/>
      <c r="E35" s="222"/>
      <c r="F35" s="61">
        <f>IF('1. Table of contents'!$E$33='1. Table of contents'!$H$28,($D35*E35),($D35*E35)/'1. Table of contents'!$B$49)</f>
        <v>0</v>
      </c>
      <c r="G35" s="222"/>
      <c r="H35" s="61">
        <f>IF('1. Table of contents'!$E$33='1. Table of contents'!$H$28,($D35*G35),($D35*G35)/'1. Table of contents'!$B$49)</f>
        <v>0</v>
      </c>
      <c r="I35" s="222"/>
      <c r="J35" s="61">
        <f>IF('1. Table of contents'!$E$33='1. Table of contents'!$H$28,($D35*I35),($D35*I35)/'1. Table of contents'!$B$49)</f>
        <v>0</v>
      </c>
      <c r="K35" s="222"/>
      <c r="L35" s="61">
        <f>IF('1. Table of contents'!$E$33='1. Table of contents'!$H$28,($D35*K35),($D35*K35)/'1. Table of contents'!$B$49)</f>
        <v>0</v>
      </c>
      <c r="M35" s="236">
        <f t="shared" si="3"/>
        <v>0</v>
      </c>
      <c r="P35" s="98" t="str">
        <f t="shared" si="0"/>
        <v>.</v>
      </c>
      <c r="Q35" s="58"/>
      <c r="S35" s="4" t="s">
        <v>59</v>
      </c>
      <c r="T35" s="62">
        <v>0</v>
      </c>
      <c r="U35" s="62">
        <v>0</v>
      </c>
      <c r="V35" s="62">
        <f>+F68+F69+F70+F102</f>
        <v>0</v>
      </c>
      <c r="W35" s="62">
        <f>+H68+H69+H70+H102</f>
        <v>0</v>
      </c>
      <c r="X35" s="62">
        <f>+J68+J69+J70+J102</f>
        <v>0</v>
      </c>
      <c r="Y35" s="62">
        <f>+L68+L69+L70+L102</f>
        <v>0</v>
      </c>
      <c r="AA35" s="99">
        <f t="shared" si="1"/>
        <v>0</v>
      </c>
      <c r="AB35" s="99">
        <f t="shared" si="2"/>
        <v>0</v>
      </c>
      <c r="AC35" s="99">
        <f t="shared" si="4"/>
        <v>0</v>
      </c>
      <c r="AD35" s="99">
        <f t="shared" si="5"/>
        <v>1</v>
      </c>
      <c r="AE35" s="99">
        <f t="shared" si="6"/>
        <v>0</v>
      </c>
      <c r="AF35" s="99">
        <f t="shared" si="7"/>
        <v>1</v>
      </c>
      <c r="AH35" s="6"/>
    </row>
    <row r="36" spans="1:34" ht="15">
      <c r="A36" s="376"/>
      <c r="B36" s="267"/>
      <c r="C36" s="192"/>
      <c r="D36" s="192"/>
      <c r="E36" s="223"/>
      <c r="F36" s="63">
        <f>IF('1. Table of contents'!$E$33='1. Table of contents'!$H$28,($D36*E36),($D36*E36)/'1. Table of contents'!$B$49)</f>
        <v>0</v>
      </c>
      <c r="G36" s="223"/>
      <c r="H36" s="63">
        <f>IF('1. Table of contents'!$E$33='1. Table of contents'!$H$28,($D36*G36),($D36*G36)/'1. Table of contents'!$B$49)</f>
        <v>0</v>
      </c>
      <c r="I36" s="223"/>
      <c r="J36" s="63">
        <f>IF('1. Table of contents'!$E$33='1. Table of contents'!$H$28,($D36*I36),($D36*I36)/'1. Table of contents'!$B$49)</f>
        <v>0</v>
      </c>
      <c r="K36" s="223"/>
      <c r="L36" s="63">
        <f>IF('1. Table of contents'!$E$33='1. Table of contents'!$H$28,($D36*K36),($D36*K36)/'1. Table of contents'!$B$49)</f>
        <v>0</v>
      </c>
      <c r="M36" s="236">
        <f t="shared" si="3"/>
        <v>0</v>
      </c>
      <c r="P36" s="98" t="str">
        <f t="shared" si="0"/>
        <v>.</v>
      </c>
      <c r="Q36" s="58"/>
      <c r="S36" s="4" t="s">
        <v>60</v>
      </c>
      <c r="T36" s="62">
        <v>0</v>
      </c>
      <c r="U36" s="62">
        <v>0</v>
      </c>
      <c r="V36" s="62">
        <f>+F71+F72+F73+F103</f>
        <v>0</v>
      </c>
      <c r="W36" s="62">
        <f>+H71+H72+H73+H103</f>
        <v>0</v>
      </c>
      <c r="X36" s="62">
        <f>+J71+J72+J73+J103</f>
        <v>0</v>
      </c>
      <c r="Y36" s="62">
        <f>+L71+L72+L73+L103</f>
        <v>0</v>
      </c>
      <c r="AA36" s="99">
        <f t="shared" si="1"/>
        <v>0</v>
      </c>
      <c r="AB36" s="99">
        <f t="shared" si="2"/>
        <v>0</v>
      </c>
      <c r="AC36" s="99">
        <f t="shared" si="4"/>
        <v>0</v>
      </c>
      <c r="AD36" s="99">
        <f t="shared" si="5"/>
        <v>1</v>
      </c>
      <c r="AE36" s="99">
        <f t="shared" si="6"/>
        <v>0</v>
      </c>
      <c r="AF36" s="99">
        <f t="shared" si="7"/>
        <v>1</v>
      </c>
      <c r="AH36" s="6"/>
    </row>
    <row r="37" spans="1:34" ht="15">
      <c r="A37" s="368"/>
      <c r="B37" s="267"/>
      <c r="C37" s="196"/>
      <c r="D37" s="196"/>
      <c r="E37" s="222"/>
      <c r="F37" s="64">
        <f>IF('1. Table of contents'!$E$33='1. Table of contents'!$H$28,($D37*E37),($D37*E37)/'1. Table of contents'!$B$49)</f>
        <v>0</v>
      </c>
      <c r="G37" s="222"/>
      <c r="H37" s="64">
        <f>IF('1. Table of contents'!$E$33='1. Table of contents'!$H$28,($D37*G37),($D37*G37)/'1. Table of contents'!$B$49)</f>
        <v>0</v>
      </c>
      <c r="I37" s="222"/>
      <c r="J37" s="64">
        <f>IF('1. Table of contents'!$E$33='1. Table of contents'!$H$28,($D37*I37),($D37*I37)/'1. Table of contents'!$B$49)</f>
        <v>0</v>
      </c>
      <c r="K37" s="222"/>
      <c r="L37" s="64">
        <f>IF('1. Table of contents'!$E$33='1. Table of contents'!$H$28,($D37*K37),($D37*K37)/'1. Table of contents'!$B$49)</f>
        <v>0</v>
      </c>
      <c r="M37" s="236">
        <f t="shared" si="3"/>
        <v>0</v>
      </c>
      <c r="P37" s="98" t="str">
        <f t="shared" si="0"/>
        <v>.</v>
      </c>
      <c r="Q37" s="58">
        <f>SUM(M35:M37)</f>
        <v>0</v>
      </c>
      <c r="S37" s="4" t="s">
        <v>61</v>
      </c>
      <c r="T37" s="62">
        <v>0</v>
      </c>
      <c r="U37" s="62">
        <v>0</v>
      </c>
      <c r="V37" s="62">
        <f>+F74+F75+F76+F104</f>
        <v>0</v>
      </c>
      <c r="W37" s="62">
        <f>+H74+H75+H76+H104</f>
        <v>0</v>
      </c>
      <c r="X37" s="62">
        <f>+J74+J75+J76+J104</f>
        <v>0</v>
      </c>
      <c r="Y37" s="62">
        <f>+L74+L75+L76+L104</f>
        <v>0</v>
      </c>
      <c r="AA37" s="99">
        <f t="shared" si="1"/>
        <v>0</v>
      </c>
      <c r="AB37" s="99">
        <f t="shared" si="2"/>
        <v>0</v>
      </c>
      <c r="AC37" s="99">
        <f t="shared" si="4"/>
        <v>0</v>
      </c>
      <c r="AD37" s="99">
        <f t="shared" si="5"/>
        <v>1</v>
      </c>
      <c r="AE37" s="99">
        <f t="shared" si="6"/>
        <v>0</v>
      </c>
      <c r="AF37" s="99">
        <f t="shared" si="7"/>
        <v>1</v>
      </c>
      <c r="AH37" s="6"/>
    </row>
    <row r="38" spans="1:34" ht="15">
      <c r="A38" s="358" t="str">
        <f>'1. Table of contents'!B34</f>
        <v>P7 -</v>
      </c>
      <c r="B38" s="266" t="s">
        <v>158</v>
      </c>
      <c r="C38" s="169"/>
      <c r="D38" s="195"/>
      <c r="E38" s="223"/>
      <c r="F38" s="61">
        <f>IF('1. Table of contents'!$E$34='1. Table of contents'!$H$28,($D38*E38),($D38*E38)/'1. Table of contents'!$B$49)</f>
        <v>0</v>
      </c>
      <c r="G38" s="223"/>
      <c r="H38" s="61">
        <f>IF('1. Table of contents'!$E$34='1. Table of contents'!$H$28,($D38*G38),($D38*G38)/'1. Table of contents'!$B$49)</f>
        <v>0</v>
      </c>
      <c r="I38" s="223"/>
      <c r="J38" s="61">
        <f>IF('1. Table of contents'!$E$34='1. Table of contents'!$H$28,($D38*I38),($D38*I38)/'1. Table of contents'!$B$49)</f>
        <v>0</v>
      </c>
      <c r="K38" s="223"/>
      <c r="L38" s="61">
        <f>IF('1. Table of contents'!$E$34='1. Table of contents'!$H$28,($D38*K38),($D38*K38)/'1. Table of contents'!$B$49)</f>
        <v>0</v>
      </c>
      <c r="M38" s="236">
        <f t="shared" si="3"/>
        <v>0</v>
      </c>
      <c r="P38" s="98" t="str">
        <f t="shared" si="0"/>
        <v>.</v>
      </c>
      <c r="Q38" s="58"/>
      <c r="S38" s="4" t="s">
        <v>62</v>
      </c>
      <c r="T38" s="62">
        <v>0</v>
      </c>
      <c r="U38" s="62">
        <v>0</v>
      </c>
      <c r="V38" s="62">
        <f>+F77+F78+F79+F105</f>
        <v>0</v>
      </c>
      <c r="W38" s="62">
        <f>+H77+H78+H79+H105</f>
        <v>0</v>
      </c>
      <c r="X38" s="62">
        <f>+J77+J78+J79+J105</f>
        <v>0</v>
      </c>
      <c r="Y38" s="62">
        <f>+L77+L78+L79+L105</f>
        <v>0</v>
      </c>
      <c r="AA38" s="99">
        <f t="shared" si="1"/>
        <v>0</v>
      </c>
      <c r="AB38" s="99">
        <f t="shared" si="2"/>
        <v>0</v>
      </c>
      <c r="AC38" s="99">
        <f t="shared" si="4"/>
        <v>0</v>
      </c>
      <c r="AD38" s="99">
        <f t="shared" si="5"/>
        <v>1</v>
      </c>
      <c r="AE38" s="99">
        <f t="shared" si="6"/>
        <v>0</v>
      </c>
      <c r="AF38" s="99">
        <f t="shared" si="7"/>
        <v>1</v>
      </c>
      <c r="AH38" s="6"/>
    </row>
    <row r="39" spans="1:34" ht="15">
      <c r="A39" s="376"/>
      <c r="B39" s="267"/>
      <c r="C39" s="168"/>
      <c r="D39" s="194"/>
      <c r="E39" s="222"/>
      <c r="F39" s="63">
        <f>IF('1. Table of contents'!$E$34='1. Table of contents'!$H$28,($D39*E39),($D39*E39)/'1. Table of contents'!$B$49)</f>
        <v>0</v>
      </c>
      <c r="G39" s="222"/>
      <c r="H39" s="63">
        <f>IF('1. Table of contents'!$E$34='1. Table of contents'!$H$28,($D39*G39),($D39*G39)/'1. Table of contents'!$B$49)</f>
        <v>0</v>
      </c>
      <c r="I39" s="222"/>
      <c r="J39" s="63">
        <f>IF('1. Table of contents'!$E$34='1. Table of contents'!$H$28,($D39*I39),($D39*I39)/'1. Table of contents'!$B$49)</f>
        <v>0</v>
      </c>
      <c r="K39" s="222"/>
      <c r="L39" s="63">
        <f>IF('1. Table of contents'!$E$34='1. Table of contents'!$H$28,($D39*K39),($D39*K39)/'1. Table of contents'!$B$49)</f>
        <v>0</v>
      </c>
      <c r="M39" s="236">
        <f t="shared" si="3"/>
        <v>0</v>
      </c>
      <c r="P39" s="98" t="str">
        <f aca="true" t="shared" si="8" ref="P39:P79">IF(AF39=1,".","data missing")</f>
        <v>.</v>
      </c>
      <c r="Q39" s="58"/>
      <c r="V39" s="4"/>
      <c r="Y39" s="4"/>
      <c r="AA39" s="99">
        <f t="shared" si="1"/>
        <v>0</v>
      </c>
      <c r="AB39" s="99">
        <f t="shared" si="2"/>
        <v>0</v>
      </c>
      <c r="AC39" s="99">
        <f t="shared" si="4"/>
        <v>0</v>
      </c>
      <c r="AD39" s="99">
        <f t="shared" si="5"/>
        <v>1</v>
      </c>
      <c r="AE39" s="99">
        <f t="shared" si="6"/>
        <v>0</v>
      </c>
      <c r="AF39" s="99">
        <f t="shared" si="7"/>
        <v>1</v>
      </c>
      <c r="AH39" s="6"/>
    </row>
    <row r="40" spans="1:34" ht="15">
      <c r="A40" s="368"/>
      <c r="B40" s="268"/>
      <c r="C40" s="167"/>
      <c r="D40" s="196"/>
      <c r="E40" s="223"/>
      <c r="F40" s="64">
        <f>IF('1. Table of contents'!$E$34='1. Table of contents'!$H$28,($D40*E40),($D40*E40)/'1. Table of contents'!$B$49)</f>
        <v>0</v>
      </c>
      <c r="G40" s="223"/>
      <c r="H40" s="64">
        <f>IF('1. Table of contents'!$E$34='1. Table of contents'!$H$28,($D40*G40),($D40*G40)/'1. Table of contents'!$B$49)</f>
        <v>0</v>
      </c>
      <c r="I40" s="223"/>
      <c r="J40" s="64">
        <f>IF('1. Table of contents'!$E$34='1. Table of contents'!$H$28,($D40*I40),($D40*I40)/'1. Table of contents'!$B$49)</f>
        <v>0</v>
      </c>
      <c r="K40" s="223"/>
      <c r="L40" s="64">
        <f>IF('1. Table of contents'!$E$34='1. Table of contents'!$H$28,($D40*K40),($D40*K40)/'1. Table of contents'!$B$49)</f>
        <v>0</v>
      </c>
      <c r="M40" s="236">
        <f t="shared" si="3"/>
        <v>0</v>
      </c>
      <c r="P40" s="98" t="str">
        <f t="shared" si="8"/>
        <v>.</v>
      </c>
      <c r="Q40" s="58">
        <f>SUM(M38:M40)</f>
        <v>0</v>
      </c>
      <c r="V40" s="4"/>
      <c r="Y40" s="4"/>
      <c r="AA40" s="99">
        <f t="shared" si="1"/>
        <v>0</v>
      </c>
      <c r="AB40" s="99">
        <f t="shared" si="2"/>
        <v>0</v>
      </c>
      <c r="AC40" s="99">
        <f t="shared" si="4"/>
        <v>0</v>
      </c>
      <c r="AD40" s="99">
        <f t="shared" si="5"/>
        <v>1</v>
      </c>
      <c r="AE40" s="99">
        <f t="shared" si="6"/>
        <v>0</v>
      </c>
      <c r="AF40" s="99">
        <f t="shared" si="7"/>
        <v>1</v>
      </c>
      <c r="AH40" s="6"/>
    </row>
    <row r="41" spans="1:34" ht="15">
      <c r="A41" s="358" t="str">
        <f>'1. Table of contents'!B35</f>
        <v>P8 -</v>
      </c>
      <c r="B41" s="267" t="s">
        <v>158</v>
      </c>
      <c r="C41" s="138"/>
      <c r="D41" s="194"/>
      <c r="E41" s="222"/>
      <c r="F41" s="61">
        <f>IF('1. Table of contents'!$E$35='1. Table of contents'!$H$28,($D41*E41),($D41*E41)/'1. Table of contents'!$B$49)</f>
        <v>0</v>
      </c>
      <c r="G41" s="222"/>
      <c r="H41" s="61">
        <f>IF('1. Table of contents'!$E$35='1. Table of contents'!$H$28,($D41*G41),($D41*G41)/'1. Table of contents'!$B$49)</f>
        <v>0</v>
      </c>
      <c r="I41" s="222"/>
      <c r="J41" s="61">
        <f>IF('1. Table of contents'!$E$35='1. Table of contents'!$H$28,($D41*I41),($D41*I41)/'1. Table of contents'!$B$49)</f>
        <v>0</v>
      </c>
      <c r="K41" s="222"/>
      <c r="L41" s="61">
        <f>IF('1. Table of contents'!$E$35='1. Table of contents'!$H$28,($D41*K41),($D41*K41)/'1. Table of contents'!$B$49)</f>
        <v>0</v>
      </c>
      <c r="M41" s="236">
        <f t="shared" si="3"/>
        <v>0</v>
      </c>
      <c r="P41" s="98" t="str">
        <f t="shared" si="8"/>
        <v>.</v>
      </c>
      <c r="Q41" s="58"/>
      <c r="V41" s="4"/>
      <c r="Y41" s="4"/>
      <c r="AA41" s="99">
        <f t="shared" si="1"/>
        <v>0</v>
      </c>
      <c r="AB41" s="99">
        <f t="shared" si="2"/>
        <v>0</v>
      </c>
      <c r="AC41" s="99">
        <f t="shared" si="4"/>
        <v>0</v>
      </c>
      <c r="AD41" s="99">
        <f t="shared" si="5"/>
        <v>1</v>
      </c>
      <c r="AE41" s="99">
        <f t="shared" si="6"/>
        <v>0</v>
      </c>
      <c r="AF41" s="99">
        <f t="shared" si="7"/>
        <v>1</v>
      </c>
      <c r="AH41" s="6"/>
    </row>
    <row r="42" spans="1:34" ht="15">
      <c r="A42" s="376"/>
      <c r="B42" s="267"/>
      <c r="C42" s="138"/>
      <c r="D42" s="194"/>
      <c r="E42" s="223"/>
      <c r="F42" s="63">
        <f>IF('1. Table of contents'!$E$35='1. Table of contents'!$H$28,($D42*E42),($D42*E42)/'1. Table of contents'!$B$49)</f>
        <v>0</v>
      </c>
      <c r="G42" s="223"/>
      <c r="H42" s="63">
        <f>IF('1. Table of contents'!$E$35='1. Table of contents'!$H$28,($D42*G42),($D42*G42)/'1. Table of contents'!$B$49)</f>
        <v>0</v>
      </c>
      <c r="I42" s="223"/>
      <c r="J42" s="63">
        <f>IF('1. Table of contents'!$E$35='1. Table of contents'!$H$28,($D42*I42),($D42*I42)/'1. Table of contents'!$B$49)</f>
        <v>0</v>
      </c>
      <c r="K42" s="223"/>
      <c r="L42" s="63">
        <f>IF('1. Table of contents'!$E$35='1. Table of contents'!$H$28,($D42*K42),($D42*K42)/'1. Table of contents'!$B$49)</f>
        <v>0</v>
      </c>
      <c r="M42" s="236">
        <f t="shared" si="3"/>
        <v>0</v>
      </c>
      <c r="P42" s="98" t="str">
        <f t="shared" si="8"/>
        <v>.</v>
      </c>
      <c r="Q42" s="58"/>
      <c r="V42" s="4"/>
      <c r="Y42" s="4"/>
      <c r="AA42" s="99">
        <f t="shared" si="1"/>
        <v>0</v>
      </c>
      <c r="AB42" s="99">
        <f t="shared" si="2"/>
        <v>0</v>
      </c>
      <c r="AC42" s="99">
        <f t="shared" si="4"/>
        <v>0</v>
      </c>
      <c r="AD42" s="99">
        <f t="shared" si="5"/>
        <v>1</v>
      </c>
      <c r="AE42" s="99">
        <f t="shared" si="6"/>
        <v>0</v>
      </c>
      <c r="AF42" s="99">
        <f t="shared" si="7"/>
        <v>1</v>
      </c>
      <c r="AH42" s="6"/>
    </row>
    <row r="43" spans="1:34" ht="15">
      <c r="A43" s="368"/>
      <c r="B43" s="267"/>
      <c r="C43" s="138"/>
      <c r="D43" s="194"/>
      <c r="E43" s="222"/>
      <c r="F43" s="64">
        <f>IF('1. Table of contents'!$E$35='1. Table of contents'!$H$28,($D43*E43),($D43*E43)/'1. Table of contents'!$B$49)</f>
        <v>0</v>
      </c>
      <c r="G43" s="222"/>
      <c r="H43" s="64">
        <f>IF('1. Table of contents'!$E$35='1. Table of contents'!$H$28,($D43*G43),($D43*G43)/'1. Table of contents'!$B$49)</f>
        <v>0</v>
      </c>
      <c r="I43" s="222"/>
      <c r="J43" s="64">
        <f>IF('1. Table of contents'!$E$35='1. Table of contents'!$H$28,($D43*I43),($D43*I43)/'1. Table of contents'!$B$49)</f>
        <v>0</v>
      </c>
      <c r="K43" s="222"/>
      <c r="L43" s="64">
        <f>IF('1. Table of contents'!$E$35='1. Table of contents'!$H$28,($D43*K43),($D43*K43)/'1. Table of contents'!$B$49)</f>
        <v>0</v>
      </c>
      <c r="M43" s="236">
        <f t="shared" si="3"/>
        <v>0</v>
      </c>
      <c r="P43" s="98" t="str">
        <f t="shared" si="8"/>
        <v>.</v>
      </c>
      <c r="Q43" s="58">
        <f>SUM(M41:M43)</f>
        <v>0</v>
      </c>
      <c r="V43" s="4"/>
      <c r="Y43" s="4"/>
      <c r="AA43" s="99">
        <f t="shared" si="1"/>
        <v>0</v>
      </c>
      <c r="AB43" s="99">
        <f t="shared" si="2"/>
        <v>0</v>
      </c>
      <c r="AC43" s="99">
        <f t="shared" si="4"/>
        <v>0</v>
      </c>
      <c r="AD43" s="99">
        <f t="shared" si="5"/>
        <v>1</v>
      </c>
      <c r="AE43" s="99">
        <f t="shared" si="6"/>
        <v>0</v>
      </c>
      <c r="AF43" s="99">
        <f t="shared" si="7"/>
        <v>1</v>
      </c>
      <c r="AH43" s="6"/>
    </row>
    <row r="44" spans="1:34" ht="15">
      <c r="A44" s="358" t="str">
        <f>'1. Table of contents'!B36</f>
        <v>P9 -</v>
      </c>
      <c r="B44" s="266" t="s">
        <v>158</v>
      </c>
      <c r="C44" s="195"/>
      <c r="D44" s="195"/>
      <c r="E44" s="223"/>
      <c r="F44" s="61">
        <f>IF('1. Table of contents'!$E$36='1. Table of contents'!$H$28,($D44*E44),($D44*E44)/'1. Table of contents'!$B$49)</f>
        <v>0</v>
      </c>
      <c r="G44" s="223"/>
      <c r="H44" s="61">
        <f>IF('1. Table of contents'!$E$36='1. Table of contents'!$H$28,($D44*G44),($D44*G44)/'1. Table of contents'!$B$49)</f>
        <v>0</v>
      </c>
      <c r="I44" s="223"/>
      <c r="J44" s="61">
        <f>IF('1. Table of contents'!$E$36='1. Table of contents'!$H$28,($D44*I44),($D44*I44)/'1. Table of contents'!$B$49)</f>
        <v>0</v>
      </c>
      <c r="K44" s="223"/>
      <c r="L44" s="61">
        <f>IF('1. Table of contents'!$E$36='1. Table of contents'!$H$28,($D44*K44),($D44*K44)/'1. Table of contents'!$B$49)</f>
        <v>0</v>
      </c>
      <c r="M44" s="236">
        <f t="shared" si="3"/>
        <v>0</v>
      </c>
      <c r="P44" s="98" t="str">
        <f t="shared" si="8"/>
        <v>.</v>
      </c>
      <c r="Q44" s="58"/>
      <c r="V44" s="4"/>
      <c r="Y44" s="4"/>
      <c r="AA44" s="99">
        <f t="shared" si="1"/>
        <v>0</v>
      </c>
      <c r="AB44" s="99">
        <f t="shared" si="2"/>
        <v>0</v>
      </c>
      <c r="AC44" s="99">
        <f t="shared" si="4"/>
        <v>0</v>
      </c>
      <c r="AD44" s="99">
        <f t="shared" si="5"/>
        <v>1</v>
      </c>
      <c r="AE44" s="99">
        <f t="shared" si="6"/>
        <v>0</v>
      </c>
      <c r="AF44" s="99">
        <f t="shared" si="7"/>
        <v>1</v>
      </c>
      <c r="AH44" s="6"/>
    </row>
    <row r="45" spans="1:34" ht="15">
      <c r="A45" s="376"/>
      <c r="B45" s="267"/>
      <c r="C45" s="168"/>
      <c r="D45" s="194"/>
      <c r="E45" s="222"/>
      <c r="F45" s="63">
        <f>IF('1. Table of contents'!$E$36='1. Table of contents'!$H$28,($D45*E45),($D45*E45)/'1. Table of contents'!$B$49)</f>
        <v>0</v>
      </c>
      <c r="G45" s="222"/>
      <c r="H45" s="63">
        <f>IF('1. Table of contents'!$E$36='1. Table of contents'!$H$28,($D45*G45),($D45*G45)/'1. Table of contents'!$B$49)</f>
        <v>0</v>
      </c>
      <c r="I45" s="222"/>
      <c r="J45" s="63">
        <f>IF('1. Table of contents'!$E$36='1. Table of contents'!$H$28,($D45*I45),($D45*I45)/'1. Table of contents'!$B$49)</f>
        <v>0</v>
      </c>
      <c r="K45" s="222"/>
      <c r="L45" s="63">
        <f>IF('1. Table of contents'!$E$36='1. Table of contents'!$H$28,($D45*K45),($D45*K45)/'1. Table of contents'!$B$49)</f>
        <v>0</v>
      </c>
      <c r="M45" s="236">
        <f t="shared" si="3"/>
        <v>0</v>
      </c>
      <c r="P45" s="98" t="str">
        <f t="shared" si="8"/>
        <v>.</v>
      </c>
      <c r="Q45" s="58"/>
      <c r="V45" s="4"/>
      <c r="Y45" s="4"/>
      <c r="AA45" s="99">
        <f t="shared" si="1"/>
        <v>0</v>
      </c>
      <c r="AB45" s="99">
        <f t="shared" si="2"/>
        <v>0</v>
      </c>
      <c r="AC45" s="99">
        <f t="shared" si="4"/>
        <v>0</v>
      </c>
      <c r="AD45" s="99">
        <f t="shared" si="5"/>
        <v>1</v>
      </c>
      <c r="AE45" s="99">
        <f t="shared" si="6"/>
        <v>0</v>
      </c>
      <c r="AF45" s="99">
        <f t="shared" si="7"/>
        <v>1</v>
      </c>
      <c r="AH45" s="6"/>
    </row>
    <row r="46" spans="1:34" ht="15">
      <c r="A46" s="368"/>
      <c r="B46" s="268"/>
      <c r="C46" s="168"/>
      <c r="D46" s="196"/>
      <c r="E46" s="223"/>
      <c r="F46" s="64">
        <f>IF('1. Table of contents'!$E$36='1. Table of contents'!$H$28,($D46*E46),($D46*E46)/'1. Table of contents'!$B$49)</f>
        <v>0</v>
      </c>
      <c r="G46" s="223"/>
      <c r="H46" s="64">
        <f>IF('1. Table of contents'!$E$36='1. Table of contents'!$H$28,($D46*G46),($D46*G46)/'1. Table of contents'!$B$49)</f>
        <v>0</v>
      </c>
      <c r="I46" s="223"/>
      <c r="J46" s="64">
        <f>IF('1. Table of contents'!$E$36='1. Table of contents'!$H$28,($D46*I46),($D46*I46)/'1. Table of contents'!$B$49)</f>
        <v>0</v>
      </c>
      <c r="K46" s="223"/>
      <c r="L46" s="64">
        <f>IF('1. Table of contents'!$E$36='1. Table of contents'!$H$28,($D46*K46),($D46*K46)/'1. Table of contents'!$B$49)</f>
        <v>0</v>
      </c>
      <c r="M46" s="236">
        <f t="shared" si="3"/>
        <v>0</v>
      </c>
      <c r="P46" s="98" t="str">
        <f t="shared" si="8"/>
        <v>.</v>
      </c>
      <c r="Q46" s="58">
        <f>SUM(M44:M46)</f>
        <v>0</v>
      </c>
      <c r="V46" s="4"/>
      <c r="Y46" s="4"/>
      <c r="AA46" s="99">
        <f t="shared" si="1"/>
        <v>0</v>
      </c>
      <c r="AB46" s="99">
        <f t="shared" si="2"/>
        <v>0</v>
      </c>
      <c r="AC46" s="99">
        <f t="shared" si="4"/>
        <v>0</v>
      </c>
      <c r="AD46" s="99">
        <f t="shared" si="5"/>
        <v>1</v>
      </c>
      <c r="AE46" s="99">
        <f t="shared" si="6"/>
        <v>0</v>
      </c>
      <c r="AF46" s="99">
        <f t="shared" si="7"/>
        <v>1</v>
      </c>
      <c r="AH46" s="6"/>
    </row>
    <row r="47" spans="1:34" ht="15">
      <c r="A47" s="358" t="str">
        <f>'1. Table of contents'!B37</f>
        <v>P10 -</v>
      </c>
      <c r="B47" s="267" t="s">
        <v>158</v>
      </c>
      <c r="C47" s="139"/>
      <c r="D47" s="194"/>
      <c r="E47" s="222"/>
      <c r="F47" s="61">
        <f>IF('1. Table of contents'!$E$37='1. Table of contents'!$H$28,($D47*E47),($D47*E47)/'1. Table of contents'!$B$49)</f>
        <v>0</v>
      </c>
      <c r="G47" s="222"/>
      <c r="H47" s="61">
        <f>IF('1. Table of contents'!$E$37='1. Table of contents'!$H$28,($D47*G47),($D47*G47)/'1. Table of contents'!$B$49)</f>
        <v>0</v>
      </c>
      <c r="I47" s="222"/>
      <c r="J47" s="61">
        <f>IF('1. Table of contents'!$E$37='1. Table of contents'!$H$28,($D47*I47),($D47*I47)/'1. Table of contents'!$B$49)</f>
        <v>0</v>
      </c>
      <c r="K47" s="222"/>
      <c r="L47" s="61">
        <f>IF('1. Table of contents'!$E$37='1. Table of contents'!$H$28,($D47*K47),($D47*K47)/'1. Table of contents'!$B$49)</f>
        <v>0</v>
      </c>
      <c r="M47" s="236">
        <f t="shared" si="3"/>
        <v>0</v>
      </c>
      <c r="P47" s="98" t="str">
        <f t="shared" si="8"/>
        <v>.</v>
      </c>
      <c r="Q47" s="58"/>
      <c r="V47" s="4"/>
      <c r="Y47" s="4"/>
      <c r="AA47" s="99">
        <f t="shared" si="1"/>
        <v>0</v>
      </c>
      <c r="AB47" s="99">
        <f t="shared" si="2"/>
        <v>0</v>
      </c>
      <c r="AC47" s="99">
        <f t="shared" si="4"/>
        <v>0</v>
      </c>
      <c r="AD47" s="99">
        <f t="shared" si="5"/>
        <v>1</v>
      </c>
      <c r="AE47" s="99">
        <f t="shared" si="6"/>
        <v>0</v>
      </c>
      <c r="AF47" s="99">
        <f t="shared" si="7"/>
        <v>1</v>
      </c>
      <c r="AH47" s="6"/>
    </row>
    <row r="48" spans="1:34" ht="15">
      <c r="A48" s="376"/>
      <c r="B48" s="267"/>
      <c r="C48" s="138"/>
      <c r="D48" s="194"/>
      <c r="E48" s="223"/>
      <c r="F48" s="63">
        <f>IF('1. Table of contents'!$E$37='1. Table of contents'!$H$28,($D48*E48),($D48*E48)/'1. Table of contents'!$B$49)</f>
        <v>0</v>
      </c>
      <c r="G48" s="223"/>
      <c r="H48" s="63">
        <f>IF('1. Table of contents'!$E$37='1. Table of contents'!$H$28,($D48*G48),($D48*G48)/'1. Table of contents'!$B$49)</f>
        <v>0</v>
      </c>
      <c r="I48" s="223"/>
      <c r="J48" s="63">
        <f>IF('1. Table of contents'!$E$37='1. Table of contents'!$H$28,($D48*I48),($D48*I48)/'1. Table of contents'!$B$49)</f>
        <v>0</v>
      </c>
      <c r="K48" s="223"/>
      <c r="L48" s="63">
        <f>IF('1. Table of contents'!$E$37='1. Table of contents'!$H$28,($D48*K48),($D48*K48)/'1. Table of contents'!$B$49)</f>
        <v>0</v>
      </c>
      <c r="M48" s="236">
        <f t="shared" si="3"/>
        <v>0</v>
      </c>
      <c r="P48" s="98" t="str">
        <f t="shared" si="8"/>
        <v>.</v>
      </c>
      <c r="Q48" s="58"/>
      <c r="V48" s="4"/>
      <c r="Y48" s="4"/>
      <c r="AA48" s="99">
        <f t="shared" si="1"/>
        <v>0</v>
      </c>
      <c r="AB48" s="99">
        <f t="shared" si="2"/>
        <v>0</v>
      </c>
      <c r="AC48" s="99">
        <f t="shared" si="4"/>
        <v>0</v>
      </c>
      <c r="AD48" s="99">
        <f t="shared" si="5"/>
        <v>1</v>
      </c>
      <c r="AE48" s="99">
        <f t="shared" si="6"/>
        <v>0</v>
      </c>
      <c r="AF48" s="99">
        <f t="shared" si="7"/>
        <v>1</v>
      </c>
      <c r="AH48" s="6"/>
    </row>
    <row r="49" spans="1:34" ht="15">
      <c r="A49" s="368"/>
      <c r="B49" s="267"/>
      <c r="C49" s="138"/>
      <c r="D49" s="194"/>
      <c r="E49" s="222"/>
      <c r="F49" s="64">
        <f>IF('1. Table of contents'!$E$37='1. Table of contents'!$H$28,($D49*E49),($D49*E49)/'1. Table of contents'!$B$49)</f>
        <v>0</v>
      </c>
      <c r="G49" s="222"/>
      <c r="H49" s="64">
        <f>IF('1. Table of contents'!$E$37='1. Table of contents'!$H$28,($D49*G49),($D49*G49)/'1. Table of contents'!$B$49)</f>
        <v>0</v>
      </c>
      <c r="I49" s="222"/>
      <c r="J49" s="64">
        <f>IF('1. Table of contents'!$E$37='1. Table of contents'!$H$28,($D49*I49),($D49*I49)/'1. Table of contents'!$B$49)</f>
        <v>0</v>
      </c>
      <c r="K49" s="222"/>
      <c r="L49" s="64">
        <f>IF('1. Table of contents'!$E$37='1. Table of contents'!$H$28,($D49*K49),($D49*K49)/'1. Table of contents'!$B$49)</f>
        <v>0</v>
      </c>
      <c r="M49" s="236">
        <f t="shared" si="3"/>
        <v>0</v>
      </c>
      <c r="P49" s="98" t="str">
        <f t="shared" si="8"/>
        <v>.</v>
      </c>
      <c r="Q49" s="58">
        <f>SUM(M47:M49)</f>
        <v>0</v>
      </c>
      <c r="V49" s="4"/>
      <c r="Y49" s="4"/>
      <c r="AA49" s="99">
        <f t="shared" si="1"/>
        <v>0</v>
      </c>
      <c r="AB49" s="99">
        <f t="shared" si="2"/>
        <v>0</v>
      </c>
      <c r="AC49" s="99">
        <f t="shared" si="4"/>
        <v>0</v>
      </c>
      <c r="AD49" s="99">
        <f t="shared" si="5"/>
        <v>1</v>
      </c>
      <c r="AE49" s="99">
        <f t="shared" si="6"/>
        <v>0</v>
      </c>
      <c r="AF49" s="99">
        <f t="shared" si="7"/>
        <v>1</v>
      </c>
      <c r="AH49" s="6"/>
    </row>
    <row r="50" spans="1:34" ht="15">
      <c r="A50" s="358" t="str">
        <f>'1. Table of contents'!B38</f>
        <v>P11 -</v>
      </c>
      <c r="B50" s="266" t="s">
        <v>158</v>
      </c>
      <c r="C50" s="139"/>
      <c r="D50" s="195"/>
      <c r="E50" s="223"/>
      <c r="F50" s="61">
        <f>IF('1. Table of contents'!$E$38='1. Table of contents'!$H$28,($D50*E50),($D50*E50)/'1. Table of contents'!$B$49)</f>
        <v>0</v>
      </c>
      <c r="G50" s="223"/>
      <c r="H50" s="61">
        <f>IF('1. Table of contents'!$E$38='1. Table of contents'!$H$28,($D50*G50),($D50*G50)/'1. Table of contents'!$B$49)</f>
        <v>0</v>
      </c>
      <c r="I50" s="223"/>
      <c r="J50" s="61">
        <f>IF('1. Table of contents'!$E$38='1. Table of contents'!$H$28,($D50*I50),($D50*I50)/'1. Table of contents'!$B$49)</f>
        <v>0</v>
      </c>
      <c r="K50" s="223"/>
      <c r="L50" s="61">
        <f>IF('1. Table of contents'!$E$38='1. Table of contents'!$H$28,($D50*K50),($D50*K50)/'1. Table of contents'!$B$49)</f>
        <v>0</v>
      </c>
      <c r="M50" s="236">
        <f t="shared" si="3"/>
        <v>0</v>
      </c>
      <c r="P50" s="98" t="str">
        <f t="shared" si="8"/>
        <v>.</v>
      </c>
      <c r="Q50" s="58"/>
      <c r="V50" s="4"/>
      <c r="Y50" s="4"/>
      <c r="AA50" s="99">
        <f t="shared" si="1"/>
        <v>0</v>
      </c>
      <c r="AB50" s="99">
        <f t="shared" si="2"/>
        <v>0</v>
      </c>
      <c r="AC50" s="99">
        <f t="shared" si="4"/>
        <v>0</v>
      </c>
      <c r="AD50" s="99">
        <f t="shared" si="5"/>
        <v>1</v>
      </c>
      <c r="AE50" s="99">
        <f t="shared" si="6"/>
        <v>0</v>
      </c>
      <c r="AF50" s="99">
        <f t="shared" si="7"/>
        <v>1</v>
      </c>
      <c r="AH50" s="6"/>
    </row>
    <row r="51" spans="1:34" ht="15">
      <c r="A51" s="367"/>
      <c r="B51" s="267"/>
      <c r="C51" s="168"/>
      <c r="D51" s="194"/>
      <c r="E51" s="222"/>
      <c r="F51" s="63">
        <f>IF('1. Table of contents'!$E$38='1. Table of contents'!$H$28,($D51*E51),($D51*E51)/'1. Table of contents'!$B$49)</f>
        <v>0</v>
      </c>
      <c r="G51" s="222"/>
      <c r="H51" s="63">
        <f>IF('1. Table of contents'!$E$38='1. Table of contents'!$H$28,($D51*G51),($D51*G51)/'1. Table of contents'!$B$49)</f>
        <v>0</v>
      </c>
      <c r="I51" s="222"/>
      <c r="J51" s="63">
        <f>IF('1. Table of contents'!$E$38='1. Table of contents'!$H$28,($D51*I51),($D51*I51)/'1. Table of contents'!$B$49)</f>
        <v>0</v>
      </c>
      <c r="K51" s="222"/>
      <c r="L51" s="63">
        <f>IF('1. Table of contents'!$E$38='1. Table of contents'!$H$28,($D51*K51),($D51*K51)/'1. Table of contents'!$B$49)</f>
        <v>0</v>
      </c>
      <c r="M51" s="236">
        <f t="shared" si="3"/>
        <v>0</v>
      </c>
      <c r="P51" s="98" t="str">
        <f t="shared" si="8"/>
        <v>.</v>
      </c>
      <c r="Q51" s="58"/>
      <c r="V51" s="4"/>
      <c r="Y51" s="4"/>
      <c r="AA51" s="99">
        <f aca="true" t="shared" si="9" ref="AA51:AA79">IF(C51=AH51,0,1)</f>
        <v>0</v>
      </c>
      <c r="AB51" s="99">
        <f aca="true" t="shared" si="10" ref="AB51:AB79">IF(D51=AI51,0,1)</f>
        <v>0</v>
      </c>
      <c r="AC51" s="99">
        <f t="shared" si="4"/>
        <v>0</v>
      </c>
      <c r="AD51" s="99">
        <f t="shared" si="5"/>
        <v>1</v>
      </c>
      <c r="AE51" s="99">
        <f t="shared" si="6"/>
        <v>0</v>
      </c>
      <c r="AF51" s="99">
        <f t="shared" si="7"/>
        <v>1</v>
      </c>
      <c r="AH51" s="6"/>
    </row>
    <row r="52" spans="1:34" ht="15">
      <c r="A52" s="368"/>
      <c r="B52" s="268"/>
      <c r="C52" s="168"/>
      <c r="D52" s="196"/>
      <c r="E52" s="223"/>
      <c r="F52" s="64">
        <f>IF('1. Table of contents'!$E$38='1. Table of contents'!$H$28,($D52*E52),($D52*E52)/'1. Table of contents'!$B$49)</f>
        <v>0</v>
      </c>
      <c r="G52" s="223"/>
      <c r="H52" s="64">
        <f>IF('1. Table of contents'!$E$38='1. Table of contents'!$H$28,($D52*G52),($D52*G52)/'1. Table of contents'!$B$49)</f>
        <v>0</v>
      </c>
      <c r="I52" s="223"/>
      <c r="J52" s="64">
        <f>IF('1. Table of contents'!$E$38='1. Table of contents'!$H$28,($D52*I52),($D52*I52)/'1. Table of contents'!$B$49)</f>
        <v>0</v>
      </c>
      <c r="K52" s="223"/>
      <c r="L52" s="128">
        <f>IF('1. Table of contents'!$E$38='1. Table of contents'!$H$28,($D52*K52),($D52*K52)/'1. Table of contents'!$B$49)</f>
        <v>0</v>
      </c>
      <c r="M52" s="236">
        <f t="shared" si="3"/>
        <v>0</v>
      </c>
      <c r="P52" s="98" t="str">
        <f t="shared" si="8"/>
        <v>.</v>
      </c>
      <c r="Q52" s="58">
        <f>SUM(M50:M52)</f>
        <v>0</v>
      </c>
      <c r="V52" s="4"/>
      <c r="Y52" s="4"/>
      <c r="AA52" s="99">
        <f t="shared" si="9"/>
        <v>0</v>
      </c>
      <c r="AB52" s="99">
        <f t="shared" si="10"/>
        <v>0</v>
      </c>
      <c r="AC52" s="99">
        <f t="shared" si="4"/>
        <v>0</v>
      </c>
      <c r="AD52" s="99">
        <f t="shared" si="5"/>
        <v>1</v>
      </c>
      <c r="AE52" s="99">
        <f t="shared" si="6"/>
        <v>0</v>
      </c>
      <c r="AF52" s="99">
        <f t="shared" si="7"/>
        <v>1</v>
      </c>
      <c r="AH52" s="6"/>
    </row>
    <row r="53" spans="1:34" s="1" customFormat="1" ht="15">
      <c r="A53" s="358" t="str">
        <f>+'1. Table of contents'!B39</f>
        <v>P12 -</v>
      </c>
      <c r="B53" s="267" t="s">
        <v>158</v>
      </c>
      <c r="C53" s="169"/>
      <c r="D53" s="194"/>
      <c r="E53" s="222"/>
      <c r="F53" s="129">
        <f>IF('1. Table of contents'!$E$39='1. Table of contents'!$H$28,($D53*E53),($D53*E53)/'1. Table of contents'!$B$49)</f>
        <v>0</v>
      </c>
      <c r="G53" s="222"/>
      <c r="H53" s="129">
        <f>IF('1. Table of contents'!$E$39='1. Table of contents'!$H$28,($D53*G53),($D53*G53)/'1. Table of contents'!$B$49)</f>
        <v>0</v>
      </c>
      <c r="I53" s="222"/>
      <c r="J53" s="129">
        <f>IF('1. Table of contents'!$E$39='1. Table of contents'!$H$28,($D53*I53),($D53*I53)/'1. Table of contents'!$B$49)</f>
        <v>0</v>
      </c>
      <c r="K53" s="222"/>
      <c r="L53" s="129">
        <f>IF('1. Table of contents'!$E$39='1. Table of contents'!$H$28,($D53*K53),($D53*K53)/'1. Table of contents'!$B$49)</f>
        <v>0</v>
      </c>
      <c r="M53" s="236">
        <f t="shared" si="3"/>
        <v>0</v>
      </c>
      <c r="P53" s="123" t="str">
        <f t="shared" si="8"/>
        <v>.</v>
      </c>
      <c r="Q53" s="124"/>
      <c r="AA53" s="125">
        <f t="shared" si="9"/>
        <v>0</v>
      </c>
      <c r="AB53" s="125">
        <f t="shared" si="10"/>
        <v>0</v>
      </c>
      <c r="AC53" s="99">
        <f t="shared" si="4"/>
        <v>0</v>
      </c>
      <c r="AD53" s="125">
        <f aca="true" t="shared" si="11" ref="AD53:AD77">IF(AA53+AB53+AC53=0,1,0)</f>
        <v>1</v>
      </c>
      <c r="AE53" s="125">
        <f aca="true" t="shared" si="12" ref="AE53:AE77">IF(AA53+AB53+AC53=3,1,0)</f>
        <v>0</v>
      </c>
      <c r="AF53" s="125">
        <f aca="true" t="shared" si="13" ref="AF53:AF77">AD53+AE53</f>
        <v>1</v>
      </c>
      <c r="AH53" s="7"/>
    </row>
    <row r="54" spans="1:34" s="1" customFormat="1" ht="15">
      <c r="A54" s="367"/>
      <c r="B54" s="267"/>
      <c r="C54" s="168"/>
      <c r="D54" s="194"/>
      <c r="E54" s="223"/>
      <c r="F54" s="130">
        <f>IF('1. Table of contents'!$E$39='1. Table of contents'!$H$28,($D54*E54),($D54*E54)/'1. Table of contents'!$B$49)</f>
        <v>0</v>
      </c>
      <c r="G54" s="223"/>
      <c r="H54" s="130">
        <f>IF('1. Table of contents'!$E$39='1. Table of contents'!$H$28,($D54*G54),($D54*G54)/'1. Table of contents'!$B$49)</f>
        <v>0</v>
      </c>
      <c r="I54" s="223"/>
      <c r="J54" s="130">
        <f>IF('1. Table of contents'!$E$39='1. Table of contents'!$H$28,($D54*I54),($D54*I54)/'1. Table of contents'!$B$49)</f>
        <v>0</v>
      </c>
      <c r="K54" s="223"/>
      <c r="L54" s="130">
        <f>IF('1. Table of contents'!$E$39='1. Table of contents'!$H$28,($D54*K54),($D54*K54)/'1. Table of contents'!$B$49)</f>
        <v>0</v>
      </c>
      <c r="M54" s="236">
        <f t="shared" si="3"/>
        <v>0</v>
      </c>
      <c r="P54" s="123" t="str">
        <f t="shared" si="8"/>
        <v>.</v>
      </c>
      <c r="Q54" s="124"/>
      <c r="AA54" s="125">
        <f t="shared" si="9"/>
        <v>0</v>
      </c>
      <c r="AB54" s="125">
        <f t="shared" si="10"/>
        <v>0</v>
      </c>
      <c r="AC54" s="99">
        <f t="shared" si="4"/>
        <v>0</v>
      </c>
      <c r="AD54" s="125">
        <f t="shared" si="11"/>
        <v>1</v>
      </c>
      <c r="AE54" s="125">
        <f t="shared" si="12"/>
        <v>0</v>
      </c>
      <c r="AF54" s="125">
        <f t="shared" si="13"/>
        <v>1</v>
      </c>
      <c r="AH54" s="7"/>
    </row>
    <row r="55" spans="1:34" s="1" customFormat="1" ht="15">
      <c r="A55" s="368"/>
      <c r="B55" s="268"/>
      <c r="C55" s="168"/>
      <c r="D55" s="194"/>
      <c r="E55" s="222"/>
      <c r="F55" s="128">
        <f>IF('1. Table of contents'!$E$39='1. Table of contents'!$H$28,($D55*E55),($D55*E55)/'1. Table of contents'!$B$49)</f>
        <v>0</v>
      </c>
      <c r="G55" s="222"/>
      <c r="H55" s="128">
        <f>IF('1. Table of contents'!$E$39='1. Table of contents'!$H$28,($D55*G55),($D55*G55)/'1. Table of contents'!$B$49)</f>
        <v>0</v>
      </c>
      <c r="I55" s="222"/>
      <c r="J55" s="128">
        <f>IF('1. Table of contents'!$E$39='1. Table of contents'!$H$28,($D55*I55),($D55*I55)/'1. Table of contents'!$B$49)</f>
        <v>0</v>
      </c>
      <c r="K55" s="222"/>
      <c r="L55" s="128">
        <f>IF('1. Table of contents'!$E$39='1. Table of contents'!$H$28,($D55*K55),($D55*K55)/'1. Table of contents'!$B$49)</f>
        <v>0</v>
      </c>
      <c r="M55" s="236">
        <f t="shared" si="3"/>
        <v>0</v>
      </c>
      <c r="P55" s="123" t="str">
        <f t="shared" si="8"/>
        <v>.</v>
      </c>
      <c r="Q55" s="124">
        <f>SUM(M53:M55)</f>
        <v>0</v>
      </c>
      <c r="AA55" s="125">
        <f t="shared" si="9"/>
        <v>0</v>
      </c>
      <c r="AB55" s="125">
        <f t="shared" si="10"/>
        <v>0</v>
      </c>
      <c r="AC55" s="99">
        <f t="shared" si="4"/>
        <v>0</v>
      </c>
      <c r="AD55" s="125">
        <f t="shared" si="11"/>
        <v>1</v>
      </c>
      <c r="AE55" s="125">
        <f t="shared" si="12"/>
        <v>0</v>
      </c>
      <c r="AF55" s="125">
        <f t="shared" si="13"/>
        <v>1</v>
      </c>
      <c r="AH55" s="7"/>
    </row>
    <row r="56" spans="1:34" ht="15">
      <c r="A56" s="358" t="str">
        <f>+'1. Table of contents'!B40</f>
        <v>P13 -</v>
      </c>
      <c r="B56" s="267" t="s">
        <v>158</v>
      </c>
      <c r="C56" s="139"/>
      <c r="D56" s="195"/>
      <c r="E56" s="223"/>
      <c r="F56" s="61">
        <f>IF('1. Table of contents'!$E$40='1. Table of contents'!$H$28,($D56*E56),($D56*E56)/'1. Table of contents'!$B$49)</f>
        <v>0</v>
      </c>
      <c r="G56" s="223"/>
      <c r="H56" s="61">
        <f>IF('1. Table of contents'!$E$40='1. Table of contents'!$H$28,($D56*G56),($D56*G56)/'1. Table of contents'!$B$49)</f>
        <v>0</v>
      </c>
      <c r="I56" s="223"/>
      <c r="J56" s="61">
        <f>IF('1. Table of contents'!$E$40='1. Table of contents'!$H$28,($D56*I56),($D56*I56)/'1. Table of contents'!$B$49)</f>
        <v>0</v>
      </c>
      <c r="K56" s="223"/>
      <c r="L56" s="61">
        <f>IF('1. Table of contents'!$E$40='1. Table of contents'!$H$28,($D56*K56),($D56*K56)/'1. Table of contents'!$B$49)</f>
        <v>0</v>
      </c>
      <c r="M56" s="236">
        <f t="shared" si="3"/>
        <v>0</v>
      </c>
      <c r="P56" s="98" t="str">
        <f t="shared" si="8"/>
        <v>.</v>
      </c>
      <c r="Q56" s="58"/>
      <c r="V56" s="4"/>
      <c r="Y56" s="4"/>
      <c r="AA56" s="99">
        <f t="shared" si="9"/>
        <v>0</v>
      </c>
      <c r="AB56" s="99">
        <f t="shared" si="10"/>
        <v>0</v>
      </c>
      <c r="AC56" s="99">
        <f t="shared" si="4"/>
        <v>0</v>
      </c>
      <c r="AD56" s="99">
        <f t="shared" si="11"/>
        <v>1</v>
      </c>
      <c r="AE56" s="99">
        <f t="shared" si="12"/>
        <v>0</v>
      </c>
      <c r="AF56" s="99">
        <f t="shared" si="13"/>
        <v>1</v>
      </c>
      <c r="AH56" s="6"/>
    </row>
    <row r="57" spans="1:34" ht="15">
      <c r="A57" s="367"/>
      <c r="B57" s="138"/>
      <c r="C57" s="138"/>
      <c r="D57" s="194"/>
      <c r="E57" s="222"/>
      <c r="F57" s="63">
        <f>IF('1. Table of contents'!$E$40='1. Table of contents'!$H$28,($D57*E57),($D57*E57)/'1. Table of contents'!$B$49)</f>
        <v>0</v>
      </c>
      <c r="G57" s="222"/>
      <c r="H57" s="63">
        <f>IF('1. Table of contents'!$E$40='1. Table of contents'!$H$28,($D57*G57),($D57*G57)/'1. Table of contents'!$B$49)</f>
        <v>0</v>
      </c>
      <c r="I57" s="222"/>
      <c r="J57" s="63">
        <f>IF('1. Table of contents'!$E$40='1. Table of contents'!$H$28,($D57*I57),($D57*I57)/'1. Table of contents'!$B$49)</f>
        <v>0</v>
      </c>
      <c r="K57" s="222"/>
      <c r="L57" s="63">
        <f>IF('1. Table of contents'!$E$40='1. Table of contents'!$H$28,($D57*K57),($D57*K57)/'1. Table of contents'!$B$49)</f>
        <v>0</v>
      </c>
      <c r="M57" s="236">
        <f t="shared" si="3"/>
        <v>0</v>
      </c>
      <c r="P57" s="98" t="str">
        <f t="shared" si="8"/>
        <v>.</v>
      </c>
      <c r="Q57" s="58"/>
      <c r="V57" s="4"/>
      <c r="Y57" s="4"/>
      <c r="AA57" s="99">
        <f t="shared" si="9"/>
        <v>0</v>
      </c>
      <c r="AB57" s="99">
        <f t="shared" si="10"/>
        <v>0</v>
      </c>
      <c r="AC57" s="99">
        <f t="shared" si="4"/>
        <v>0</v>
      </c>
      <c r="AD57" s="99">
        <f t="shared" si="11"/>
        <v>1</v>
      </c>
      <c r="AE57" s="99">
        <f t="shared" si="12"/>
        <v>0</v>
      </c>
      <c r="AF57" s="99">
        <f t="shared" si="13"/>
        <v>1</v>
      </c>
      <c r="AH57" s="6"/>
    </row>
    <row r="58" spans="1:34" ht="15">
      <c r="A58" s="368"/>
      <c r="B58" s="167"/>
      <c r="C58" s="168"/>
      <c r="D58" s="196"/>
      <c r="E58" s="223"/>
      <c r="F58" s="64">
        <f>IF('1. Table of contents'!$E$40='1. Table of contents'!$H$28,($D58*E58),($D58*E58)/'1. Table of contents'!$B$49)</f>
        <v>0</v>
      </c>
      <c r="G58" s="223"/>
      <c r="H58" s="64">
        <f>IF('1. Table of contents'!$E$40='1. Table of contents'!$H$28,($D58*G58),($D58*G58)/'1. Table of contents'!$B$49)</f>
        <v>0</v>
      </c>
      <c r="I58" s="223"/>
      <c r="J58" s="64">
        <f>IF('1. Table of contents'!$E$40='1. Table of contents'!$H$28,($D58*I58),($D58*I58)/'1. Table of contents'!$B$49)</f>
        <v>0</v>
      </c>
      <c r="K58" s="223"/>
      <c r="L58" s="64">
        <f>IF('1. Table of contents'!$E$40='1. Table of contents'!$H$28,($D58*K58),($D58*K58)/'1. Table of contents'!$B$49)</f>
        <v>0</v>
      </c>
      <c r="M58" s="236">
        <f t="shared" si="3"/>
        <v>0</v>
      </c>
      <c r="P58" s="98" t="str">
        <f t="shared" si="8"/>
        <v>.</v>
      </c>
      <c r="Q58" s="58">
        <f>SUM(M56:M58)</f>
        <v>0</v>
      </c>
      <c r="V58" s="4"/>
      <c r="Y58" s="4"/>
      <c r="AA58" s="99">
        <f t="shared" si="9"/>
        <v>0</v>
      </c>
      <c r="AB58" s="99">
        <f t="shared" si="10"/>
        <v>0</v>
      </c>
      <c r="AC58" s="99">
        <f t="shared" si="4"/>
        <v>0</v>
      </c>
      <c r="AD58" s="99">
        <f t="shared" si="11"/>
        <v>1</v>
      </c>
      <c r="AE58" s="99">
        <f t="shared" si="12"/>
        <v>0</v>
      </c>
      <c r="AF58" s="99">
        <f t="shared" si="13"/>
        <v>1</v>
      </c>
      <c r="AH58" s="6"/>
    </row>
    <row r="59" spans="1:34" ht="15">
      <c r="A59" s="358" t="str">
        <f>+'1. Table of contents'!B41</f>
        <v>P14 -</v>
      </c>
      <c r="B59" s="267" t="s">
        <v>158</v>
      </c>
      <c r="C59" s="169"/>
      <c r="D59" s="194"/>
      <c r="E59" s="222"/>
      <c r="F59" s="61">
        <f>IF('1. Table of contents'!$E$41='1. Table of contents'!$H$28,($D59*E59),($D59*E59)/'1. Table of contents'!$B$49)</f>
        <v>0</v>
      </c>
      <c r="G59" s="222"/>
      <c r="H59" s="61">
        <f>IF('1. Table of contents'!$E$41='1. Table of contents'!$H$28,($D59*G59),($D59*G59)/'1. Table of contents'!$B$49)</f>
        <v>0</v>
      </c>
      <c r="I59" s="222"/>
      <c r="J59" s="61">
        <f>IF('1. Table of contents'!$E$41='1. Table of contents'!$H$28,($D59*I59),($D59*I59)/'1. Table of contents'!$B$49)</f>
        <v>0</v>
      </c>
      <c r="K59" s="222"/>
      <c r="L59" s="61">
        <f>IF('1. Table of contents'!$E$41='1. Table of contents'!$H$28,($D59*K59),($D59*K59)/'1. Table of contents'!$B$49)</f>
        <v>0</v>
      </c>
      <c r="M59" s="236">
        <f t="shared" si="3"/>
        <v>0</v>
      </c>
      <c r="P59" s="98" t="str">
        <f t="shared" si="8"/>
        <v>.</v>
      </c>
      <c r="Q59" s="58"/>
      <c r="V59" s="4"/>
      <c r="Y59" s="4"/>
      <c r="AA59" s="99">
        <f t="shared" si="9"/>
        <v>0</v>
      </c>
      <c r="AB59" s="99">
        <f t="shared" si="10"/>
        <v>0</v>
      </c>
      <c r="AC59" s="99">
        <f t="shared" si="4"/>
        <v>0</v>
      </c>
      <c r="AD59" s="99">
        <f t="shared" si="11"/>
        <v>1</v>
      </c>
      <c r="AE59" s="99">
        <f t="shared" si="12"/>
        <v>0</v>
      </c>
      <c r="AF59" s="99">
        <f t="shared" si="13"/>
        <v>1</v>
      </c>
      <c r="AH59" s="6"/>
    </row>
    <row r="60" spans="1:34" ht="15">
      <c r="A60" s="367"/>
      <c r="B60" s="138"/>
      <c r="C60" s="168"/>
      <c r="D60" s="194"/>
      <c r="E60" s="223"/>
      <c r="F60" s="63">
        <f>IF('1. Table of contents'!$E$41='1. Table of contents'!$H$28,($D60*E60),($D60*E60)/'1. Table of contents'!$B$49)</f>
        <v>0</v>
      </c>
      <c r="G60" s="223"/>
      <c r="H60" s="63">
        <f>IF('1. Table of contents'!$E$41='1. Table of contents'!$H$28,($D60*G60),($D60*G60)/'1. Table of contents'!$B$49)</f>
        <v>0</v>
      </c>
      <c r="I60" s="223"/>
      <c r="J60" s="63">
        <f>IF('1. Table of contents'!$E$41='1. Table of contents'!$H$28,($D60*I60),($D60*I60)/'1. Table of contents'!$B$49)</f>
        <v>0</v>
      </c>
      <c r="K60" s="223"/>
      <c r="L60" s="63">
        <f>IF('1. Table of contents'!$E$41='1. Table of contents'!$H$28,($D60*K60),($D60*K60)/'1. Table of contents'!$B$49)</f>
        <v>0</v>
      </c>
      <c r="M60" s="236">
        <f t="shared" si="3"/>
        <v>0</v>
      </c>
      <c r="P60" s="98" t="str">
        <f t="shared" si="8"/>
        <v>.</v>
      </c>
      <c r="Q60" s="58"/>
      <c r="V60" s="4"/>
      <c r="Y60" s="4"/>
      <c r="AA60" s="99">
        <f t="shared" si="9"/>
        <v>0</v>
      </c>
      <c r="AB60" s="99">
        <f t="shared" si="10"/>
        <v>0</v>
      </c>
      <c r="AC60" s="99">
        <f t="shared" si="4"/>
        <v>0</v>
      </c>
      <c r="AD60" s="99">
        <f t="shared" si="11"/>
        <v>1</v>
      </c>
      <c r="AE60" s="99">
        <f t="shared" si="12"/>
        <v>0</v>
      </c>
      <c r="AF60" s="99">
        <f t="shared" si="13"/>
        <v>1</v>
      </c>
      <c r="AH60" s="6"/>
    </row>
    <row r="61" spans="1:34" ht="15">
      <c r="A61" s="368"/>
      <c r="B61" s="167"/>
      <c r="C61" s="138"/>
      <c r="D61" s="194"/>
      <c r="E61" s="222"/>
      <c r="F61" s="64">
        <f>IF('1. Table of contents'!$E$41='1. Table of contents'!$H$28,($D61*E61),($D61*E61)/'1. Table of contents'!$B$49)</f>
        <v>0</v>
      </c>
      <c r="G61" s="222"/>
      <c r="H61" s="64">
        <f>IF('1. Table of contents'!$E$41='1. Table of contents'!$H$28,($D61*G61),($D61*G61)/'1. Table of contents'!$B$49)</f>
        <v>0</v>
      </c>
      <c r="I61" s="222"/>
      <c r="J61" s="64">
        <f>IF('1. Table of contents'!$E$41='1. Table of contents'!$H$28,($D61*I61),($D61*I61)/'1. Table of contents'!$B$49)</f>
        <v>0</v>
      </c>
      <c r="K61" s="222"/>
      <c r="L61" s="64">
        <f>IF('1. Table of contents'!$E$41='1. Table of contents'!$H$28,($D61*K61),($D61*K61)/'1. Table of contents'!$B$49)</f>
        <v>0</v>
      </c>
      <c r="M61" s="236">
        <f t="shared" si="3"/>
        <v>0</v>
      </c>
      <c r="P61" s="98" t="str">
        <f t="shared" si="8"/>
        <v>.</v>
      </c>
      <c r="Q61" s="58">
        <f>SUM(M59:M61)</f>
        <v>0</v>
      </c>
      <c r="V61" s="4"/>
      <c r="Y61" s="4"/>
      <c r="AA61" s="99">
        <f t="shared" si="9"/>
        <v>0</v>
      </c>
      <c r="AB61" s="99">
        <f t="shared" si="10"/>
        <v>0</v>
      </c>
      <c r="AC61" s="99">
        <f t="shared" si="4"/>
        <v>0</v>
      </c>
      <c r="AD61" s="99">
        <f t="shared" si="11"/>
        <v>1</v>
      </c>
      <c r="AE61" s="99">
        <f t="shared" si="12"/>
        <v>0</v>
      </c>
      <c r="AF61" s="99">
        <f t="shared" si="13"/>
        <v>1</v>
      </c>
      <c r="AH61" s="6"/>
    </row>
    <row r="62" spans="1:34" ht="15">
      <c r="A62" s="358" t="str">
        <f>+'1. Table of contents'!B42</f>
        <v>P15 -</v>
      </c>
      <c r="B62" s="267" t="s">
        <v>158</v>
      </c>
      <c r="C62" s="139"/>
      <c r="D62" s="197"/>
      <c r="E62" s="223"/>
      <c r="F62" s="61">
        <f>IF('1. Table of contents'!$E$42='1. Table of contents'!$H$28,($D62*E62),($D62*E62)/'1. Table of contents'!$B$49)</f>
        <v>0</v>
      </c>
      <c r="G62" s="223"/>
      <c r="H62" s="61">
        <f>IF('1. Table of contents'!$E$42='1. Table of contents'!$H$28,($D62*G62),($D62*G62)/'1. Table of contents'!$B$49)</f>
        <v>0</v>
      </c>
      <c r="I62" s="223"/>
      <c r="J62" s="61">
        <f>IF('1. Table of contents'!$E$42='1. Table of contents'!$H$28,($D62*I62),($D62*I62)/'1. Table of contents'!$B$49)</f>
        <v>0</v>
      </c>
      <c r="K62" s="223"/>
      <c r="L62" s="61">
        <f>IF('1. Table of contents'!$E$42='1. Table of contents'!$H$28,($D62*K62),($D62*K62)/'1. Table of contents'!$B$49)</f>
        <v>0</v>
      </c>
      <c r="M62" s="236">
        <f t="shared" si="3"/>
        <v>0</v>
      </c>
      <c r="P62" s="98" t="str">
        <f t="shared" si="8"/>
        <v>.</v>
      </c>
      <c r="Q62" s="58"/>
      <c r="V62" s="4"/>
      <c r="Y62" s="4"/>
      <c r="AA62" s="99">
        <f t="shared" si="9"/>
        <v>0</v>
      </c>
      <c r="AB62" s="99">
        <f t="shared" si="10"/>
        <v>0</v>
      </c>
      <c r="AC62" s="99">
        <f t="shared" si="4"/>
        <v>0</v>
      </c>
      <c r="AD62" s="99">
        <f t="shared" si="11"/>
        <v>1</v>
      </c>
      <c r="AE62" s="99">
        <f t="shared" si="12"/>
        <v>0</v>
      </c>
      <c r="AF62" s="99">
        <f t="shared" si="13"/>
        <v>1</v>
      </c>
      <c r="AH62" s="6"/>
    </row>
    <row r="63" spans="1:34" ht="15">
      <c r="A63" s="367"/>
      <c r="B63" s="138"/>
      <c r="C63" s="138"/>
      <c r="D63" s="198"/>
      <c r="E63" s="222"/>
      <c r="F63" s="63">
        <f>IF('1. Table of contents'!$E$42='1. Table of contents'!$H$28,($D63*E63),($D63*E63)/'1. Table of contents'!$B$49)</f>
        <v>0</v>
      </c>
      <c r="G63" s="222"/>
      <c r="H63" s="63">
        <f>IF('1. Table of contents'!$E$42='1. Table of contents'!$H$28,($D63*G63),($D63*G63)/'1. Table of contents'!$B$49)</f>
        <v>0</v>
      </c>
      <c r="I63" s="222"/>
      <c r="J63" s="63">
        <f>IF('1. Table of contents'!$E$42='1. Table of contents'!$H$28,($D63*I63),($D63*I63)/'1. Table of contents'!$B$49)</f>
        <v>0</v>
      </c>
      <c r="K63" s="222"/>
      <c r="L63" s="63">
        <f>IF('1. Table of contents'!$E$42='1. Table of contents'!$H$28,($D63*K63),($D63*K63)/'1. Table of contents'!$B$49)</f>
        <v>0</v>
      </c>
      <c r="M63" s="236">
        <f t="shared" si="3"/>
        <v>0</v>
      </c>
      <c r="P63" s="98" t="str">
        <f t="shared" si="8"/>
        <v>.</v>
      </c>
      <c r="Q63" s="58"/>
      <c r="V63" s="4"/>
      <c r="Y63" s="4"/>
      <c r="AA63" s="99">
        <f t="shared" si="9"/>
        <v>0</v>
      </c>
      <c r="AB63" s="99">
        <f t="shared" si="10"/>
        <v>0</v>
      </c>
      <c r="AC63" s="99">
        <f t="shared" si="4"/>
        <v>0</v>
      </c>
      <c r="AD63" s="99">
        <f t="shared" si="11"/>
        <v>1</v>
      </c>
      <c r="AE63" s="99">
        <f t="shared" si="12"/>
        <v>0</v>
      </c>
      <c r="AF63" s="99">
        <f t="shared" si="13"/>
        <v>1</v>
      </c>
      <c r="AH63" s="6"/>
    </row>
    <row r="64" spans="1:34" ht="15">
      <c r="A64" s="368"/>
      <c r="B64" s="167"/>
      <c r="C64" s="167"/>
      <c r="D64" s="199"/>
      <c r="E64" s="223"/>
      <c r="F64" s="64">
        <f>IF('1. Table of contents'!$E$42='1. Table of contents'!$H$28,($D64*E64),($D64*E64)/'1. Table of contents'!$B$49)</f>
        <v>0</v>
      </c>
      <c r="G64" s="223"/>
      <c r="H64" s="64">
        <f>IF('1. Table of contents'!$E$42='1. Table of contents'!$H$28,($D64*G64),($D64*G64)/'1. Table of contents'!$B$49)</f>
        <v>0</v>
      </c>
      <c r="I64" s="223"/>
      <c r="J64" s="64">
        <f>IF('1. Table of contents'!$E$42='1. Table of contents'!$H$28,($D64*I64),($D64*I64)/'1. Table of contents'!$B$49)</f>
        <v>0</v>
      </c>
      <c r="K64" s="223"/>
      <c r="L64" s="64">
        <f>IF('1. Table of contents'!$E$42='1. Table of contents'!$H$28,($D64*K64),($D64*K64)/'1. Table of contents'!$B$49)</f>
        <v>0</v>
      </c>
      <c r="M64" s="236">
        <f t="shared" si="3"/>
        <v>0</v>
      </c>
      <c r="P64" s="98" t="str">
        <f t="shared" si="8"/>
        <v>.</v>
      </c>
      <c r="Q64" s="58">
        <f>SUM(M62:M64)</f>
        <v>0</v>
      </c>
      <c r="V64" s="4"/>
      <c r="Y64" s="4"/>
      <c r="AA64" s="99">
        <f t="shared" si="9"/>
        <v>0</v>
      </c>
      <c r="AB64" s="99">
        <f t="shared" si="10"/>
        <v>0</v>
      </c>
      <c r="AC64" s="99">
        <f t="shared" si="4"/>
        <v>0</v>
      </c>
      <c r="AD64" s="99">
        <f t="shared" si="11"/>
        <v>1</v>
      </c>
      <c r="AE64" s="99">
        <f t="shared" si="12"/>
        <v>0</v>
      </c>
      <c r="AF64" s="99">
        <f t="shared" si="13"/>
        <v>1</v>
      </c>
      <c r="AH64" s="6"/>
    </row>
    <row r="65" spans="1:34" ht="15">
      <c r="A65" s="358" t="str">
        <f>+'1. Table of contents'!B43</f>
        <v>P16 -</v>
      </c>
      <c r="B65" s="267" t="s">
        <v>158</v>
      </c>
      <c r="C65" s="197"/>
      <c r="D65" s="197"/>
      <c r="E65" s="222"/>
      <c r="F65" s="61">
        <f>IF('1. Table of contents'!$E$43='1. Table of contents'!$H$28,($D65*E65),($D65*E65)/'1. Table of contents'!$B$49)</f>
        <v>0</v>
      </c>
      <c r="G65" s="222"/>
      <c r="H65" s="61">
        <f>IF('1. Table of contents'!$E$43='1. Table of contents'!$H$28,($D65*G65),($D65*G65)/'1. Table of contents'!$B$49)</f>
        <v>0</v>
      </c>
      <c r="I65" s="222"/>
      <c r="J65" s="61">
        <f>IF('1. Table of contents'!$E$43='1. Table of contents'!$H$28,($D65*I65),($D65*I65)/'1. Table of contents'!$B$49)</f>
        <v>0</v>
      </c>
      <c r="K65" s="222"/>
      <c r="L65" s="61">
        <f>IF('1. Table of contents'!$E$43='1. Table of contents'!$H$28,($D65*K65),($D65*K65)/'1. Table of contents'!$B$49)</f>
        <v>0</v>
      </c>
      <c r="M65" s="236">
        <f t="shared" si="3"/>
        <v>0</v>
      </c>
      <c r="P65" s="98" t="str">
        <f t="shared" si="8"/>
        <v>.</v>
      </c>
      <c r="Q65" s="58"/>
      <c r="V65" s="4"/>
      <c r="Y65" s="4"/>
      <c r="AA65" s="99">
        <f t="shared" si="9"/>
        <v>0</v>
      </c>
      <c r="AB65" s="99">
        <f t="shared" si="10"/>
        <v>0</v>
      </c>
      <c r="AC65" s="99">
        <f t="shared" si="4"/>
        <v>0</v>
      </c>
      <c r="AD65" s="99">
        <f t="shared" si="11"/>
        <v>1</v>
      </c>
      <c r="AE65" s="99">
        <f t="shared" si="12"/>
        <v>0</v>
      </c>
      <c r="AF65" s="99">
        <f t="shared" si="13"/>
        <v>1</v>
      </c>
      <c r="AH65" s="6"/>
    </row>
    <row r="66" spans="1:34" ht="15">
      <c r="A66" s="367"/>
      <c r="B66" s="138"/>
      <c r="C66" s="198"/>
      <c r="D66" s="198"/>
      <c r="E66" s="223"/>
      <c r="F66" s="63">
        <f>IF('1. Table of contents'!$E$43='1. Table of contents'!$H$28,($D66*E66),($D66*E66)/'1. Table of contents'!$B$49)</f>
        <v>0</v>
      </c>
      <c r="G66" s="223"/>
      <c r="H66" s="63">
        <f>IF('1. Table of contents'!$E$43='1. Table of contents'!$H$28,($D66*G66),($D66*G66)/'1. Table of contents'!$B$49)</f>
        <v>0</v>
      </c>
      <c r="I66" s="223"/>
      <c r="J66" s="63">
        <f>IF('1. Table of contents'!$E$43='1. Table of contents'!$H$28,($D66*I66),($D66*I66)/'1. Table of contents'!$B$49)</f>
        <v>0</v>
      </c>
      <c r="K66" s="223"/>
      <c r="L66" s="63">
        <f>IF('1. Table of contents'!$E$43='1. Table of contents'!$H$28,($D66*K66),($D66*K66)/'1. Table of contents'!$B$49)</f>
        <v>0</v>
      </c>
      <c r="M66" s="236">
        <f t="shared" si="3"/>
        <v>0</v>
      </c>
      <c r="P66" s="98" t="str">
        <f t="shared" si="8"/>
        <v>.</v>
      </c>
      <c r="Q66" s="58"/>
      <c r="V66" s="4"/>
      <c r="Y66" s="4"/>
      <c r="AA66" s="99">
        <f t="shared" si="9"/>
        <v>0</v>
      </c>
      <c r="AB66" s="99">
        <f t="shared" si="10"/>
        <v>0</v>
      </c>
      <c r="AC66" s="99">
        <f t="shared" si="4"/>
        <v>0</v>
      </c>
      <c r="AD66" s="99">
        <f t="shared" si="11"/>
        <v>1</v>
      </c>
      <c r="AE66" s="99">
        <f t="shared" si="12"/>
        <v>0</v>
      </c>
      <c r="AF66" s="99">
        <f t="shared" si="13"/>
        <v>1</v>
      </c>
      <c r="AH66" s="6"/>
    </row>
    <row r="67" spans="1:34" ht="15">
      <c r="A67" s="368"/>
      <c r="B67" s="167"/>
      <c r="C67" s="199"/>
      <c r="D67" s="199"/>
      <c r="E67" s="222"/>
      <c r="F67" s="64">
        <f>IF('1. Table of contents'!$E$43='1. Table of contents'!$H$28,($D67*E67),($D67*E67)/'1. Table of contents'!$B$49)</f>
        <v>0</v>
      </c>
      <c r="G67" s="222"/>
      <c r="H67" s="64">
        <f>IF('1. Table of contents'!$E$43='1. Table of contents'!$H$28,($D67*G67),($D67*G67)/'1. Table of contents'!$B$49)</f>
        <v>0</v>
      </c>
      <c r="I67" s="222"/>
      <c r="J67" s="64">
        <f>IF('1. Table of contents'!$E$43='1. Table of contents'!$H$28,($D67*I67),($D67*I67)/'1. Table of contents'!$B$49)</f>
        <v>0</v>
      </c>
      <c r="K67" s="222"/>
      <c r="L67" s="64">
        <f>IF('1. Table of contents'!$E$43='1. Table of contents'!$H$28,($D67*K67),($D67*K67)/'1. Table of contents'!$B$49)</f>
        <v>0</v>
      </c>
      <c r="M67" s="236">
        <f t="shared" si="3"/>
        <v>0</v>
      </c>
      <c r="P67" s="98" t="str">
        <f t="shared" si="8"/>
        <v>.</v>
      </c>
      <c r="Q67" s="58">
        <f>SUM(M65:M67)</f>
        <v>0</v>
      </c>
      <c r="V67" s="4"/>
      <c r="Y67" s="4"/>
      <c r="AA67" s="99">
        <f t="shared" si="9"/>
        <v>0</v>
      </c>
      <c r="AB67" s="99">
        <f t="shared" si="10"/>
        <v>0</v>
      </c>
      <c r="AC67" s="99">
        <f t="shared" si="4"/>
        <v>0</v>
      </c>
      <c r="AD67" s="99">
        <f>IF(AA67+AB67+AC67=0,1,0)</f>
        <v>1</v>
      </c>
      <c r="AE67" s="99">
        <f t="shared" si="12"/>
        <v>0</v>
      </c>
      <c r="AF67" s="99">
        <f t="shared" si="13"/>
        <v>1</v>
      </c>
      <c r="AH67" s="6"/>
    </row>
    <row r="68" spans="1:34" ht="15">
      <c r="A68" s="358" t="str">
        <f>+'1. Table of contents'!B44</f>
        <v>P17 -</v>
      </c>
      <c r="B68" s="267" t="s">
        <v>158</v>
      </c>
      <c r="C68" s="139"/>
      <c r="D68" s="197"/>
      <c r="E68" s="223"/>
      <c r="F68" s="61">
        <f>IF('1. Table of contents'!$E$44='1. Table of contents'!$H$28,($D68*E68),($D68*E68)/'1. Table of contents'!$B$49)</f>
        <v>0</v>
      </c>
      <c r="G68" s="223"/>
      <c r="H68" s="61">
        <f>IF('1. Table of contents'!$E$44='1. Table of contents'!$H$28,($D68*G68),($D68*G68)/'1. Table of contents'!$B$49)</f>
        <v>0</v>
      </c>
      <c r="I68" s="223"/>
      <c r="J68" s="61">
        <f>IF('1. Table of contents'!$E$44='1. Table of contents'!$H$28,($D68*I68),($D68*I68)/'1. Table of contents'!$B$49)</f>
        <v>0</v>
      </c>
      <c r="K68" s="223"/>
      <c r="L68" s="61">
        <f>IF('1. Table of contents'!$E$44='1. Table of contents'!$H$28,($D68*K68),($D68*K68)/'1. Table of contents'!$B$49)</f>
        <v>0</v>
      </c>
      <c r="M68" s="236">
        <f t="shared" si="3"/>
        <v>0</v>
      </c>
      <c r="P68" s="98" t="str">
        <f t="shared" si="8"/>
        <v>.</v>
      </c>
      <c r="Q68" s="58"/>
      <c r="V68" s="4"/>
      <c r="Y68" s="4"/>
      <c r="AA68" s="99">
        <f t="shared" si="9"/>
        <v>0</v>
      </c>
      <c r="AB68" s="99">
        <f t="shared" si="10"/>
        <v>0</v>
      </c>
      <c r="AC68" s="99">
        <f t="shared" si="4"/>
        <v>0</v>
      </c>
      <c r="AD68" s="99">
        <f t="shared" si="11"/>
        <v>1</v>
      </c>
      <c r="AE68" s="99">
        <f t="shared" si="12"/>
        <v>0</v>
      </c>
      <c r="AF68" s="99">
        <f t="shared" si="13"/>
        <v>1</v>
      </c>
      <c r="AH68" s="6"/>
    </row>
    <row r="69" spans="1:34" ht="15">
      <c r="A69" s="367"/>
      <c r="B69" s="138"/>
      <c r="C69" s="138"/>
      <c r="D69" s="198"/>
      <c r="E69" s="222"/>
      <c r="F69" s="63">
        <f>IF('1. Table of contents'!$E$44='1. Table of contents'!$H$28,($D69*E69),($D69*E69)/'1. Table of contents'!$B$49)</f>
        <v>0</v>
      </c>
      <c r="G69" s="222"/>
      <c r="H69" s="63">
        <f>IF('1. Table of contents'!$E$44='1. Table of contents'!$H$28,($D69*G69),($D69*G69)/'1. Table of contents'!$B$49)</f>
        <v>0</v>
      </c>
      <c r="I69" s="222"/>
      <c r="J69" s="63">
        <f>IF('1. Table of contents'!$E$44='1. Table of contents'!$H$28,($D69*I69),($D69*I69)/'1. Table of contents'!$B$49)</f>
        <v>0</v>
      </c>
      <c r="K69" s="222"/>
      <c r="L69" s="63">
        <f>IF('1. Table of contents'!$E$44='1. Table of contents'!$H$28,($D69*K69),($D69*K69)/'1. Table of contents'!$B$49)</f>
        <v>0</v>
      </c>
      <c r="M69" s="236">
        <f t="shared" si="3"/>
        <v>0</v>
      </c>
      <c r="P69" s="98" t="str">
        <f t="shared" si="8"/>
        <v>.</v>
      </c>
      <c r="Q69" s="58"/>
      <c r="V69" s="4"/>
      <c r="Y69" s="4"/>
      <c r="AA69" s="99">
        <f t="shared" si="9"/>
        <v>0</v>
      </c>
      <c r="AB69" s="99">
        <f t="shared" si="10"/>
        <v>0</v>
      </c>
      <c r="AC69" s="99">
        <f t="shared" si="4"/>
        <v>0</v>
      </c>
      <c r="AD69" s="99">
        <f t="shared" si="11"/>
        <v>1</v>
      </c>
      <c r="AE69" s="99">
        <f t="shared" si="12"/>
        <v>0</v>
      </c>
      <c r="AF69" s="99">
        <f t="shared" si="13"/>
        <v>1</v>
      </c>
      <c r="AH69" s="6"/>
    </row>
    <row r="70" spans="1:34" ht="15">
      <c r="A70" s="368"/>
      <c r="B70" s="167"/>
      <c r="C70" s="167"/>
      <c r="D70" s="199"/>
      <c r="E70" s="223"/>
      <c r="F70" s="64">
        <f>IF('1. Table of contents'!$E$44='1. Table of contents'!$H$28,($D70*E70),($D70*E70)/'1. Table of contents'!$B$49)</f>
        <v>0</v>
      </c>
      <c r="G70" s="223"/>
      <c r="H70" s="64">
        <f>IF('1. Table of contents'!$E$44='1. Table of contents'!$H$28,($D70*G70),($D70*G70)/'1. Table of contents'!$B$49)</f>
        <v>0</v>
      </c>
      <c r="I70" s="223"/>
      <c r="J70" s="64">
        <f>IF('1. Table of contents'!$E$44='1. Table of contents'!$H$28,($D70*I70),($D70*I70)/'1. Table of contents'!$B$49)</f>
        <v>0</v>
      </c>
      <c r="K70" s="223"/>
      <c r="L70" s="64">
        <f>IF('1. Table of contents'!$E$44='1. Table of contents'!$H$28,($D70*K70),($D70*K70)/'1. Table of contents'!$B$49)</f>
        <v>0</v>
      </c>
      <c r="M70" s="236">
        <f t="shared" si="3"/>
        <v>0</v>
      </c>
      <c r="P70" s="98" t="str">
        <f t="shared" si="8"/>
        <v>.</v>
      </c>
      <c r="Q70" s="58">
        <f>SUM(M68:M70)</f>
        <v>0</v>
      </c>
      <c r="V70" s="4"/>
      <c r="Y70" s="4"/>
      <c r="AA70" s="99">
        <f t="shared" si="9"/>
        <v>0</v>
      </c>
      <c r="AB70" s="99">
        <f t="shared" si="10"/>
        <v>0</v>
      </c>
      <c r="AC70" s="99">
        <f t="shared" si="4"/>
        <v>0</v>
      </c>
      <c r="AD70" s="99">
        <f t="shared" si="11"/>
        <v>1</v>
      </c>
      <c r="AE70" s="99">
        <f t="shared" si="12"/>
        <v>0</v>
      </c>
      <c r="AF70" s="99">
        <f t="shared" si="13"/>
        <v>1</v>
      </c>
      <c r="AH70" s="6"/>
    </row>
    <row r="71" spans="1:34" ht="15">
      <c r="A71" s="373" t="str">
        <f>+'1. Table of contents'!B45</f>
        <v>P18 -</v>
      </c>
      <c r="B71" s="267" t="s">
        <v>158</v>
      </c>
      <c r="C71" s="139"/>
      <c r="D71" s="197"/>
      <c r="E71" s="222"/>
      <c r="F71" s="61">
        <f>IF('1. Table of contents'!$E$45='1. Table of contents'!$H$28,($D71*E71),($D71*E71)/'1. Table of contents'!$B$49)</f>
        <v>0</v>
      </c>
      <c r="G71" s="222"/>
      <c r="H71" s="61">
        <f>IF('1. Table of contents'!$E$45='1. Table of contents'!$H$28,($D71*G71),($D71*G71)/'1. Table of contents'!$B$49)</f>
        <v>0</v>
      </c>
      <c r="I71" s="222"/>
      <c r="J71" s="61">
        <f>IF('1. Table of contents'!$E$45='1. Table of contents'!$H$28,($D71*I71),($D71*I71)/'1. Table of contents'!$B$49)</f>
        <v>0</v>
      </c>
      <c r="K71" s="222"/>
      <c r="L71" s="61">
        <f>IF('1. Table of contents'!$E$45='1. Table of contents'!$H$28,($D71*K71),($D71*K71)/'1. Table of contents'!$B$49)</f>
        <v>0</v>
      </c>
      <c r="M71" s="236">
        <f t="shared" si="3"/>
        <v>0</v>
      </c>
      <c r="P71" s="98" t="str">
        <f t="shared" si="8"/>
        <v>.</v>
      </c>
      <c r="Q71" s="58"/>
      <c r="V71" s="4"/>
      <c r="Y71" s="4"/>
      <c r="AA71" s="99">
        <f t="shared" si="9"/>
        <v>0</v>
      </c>
      <c r="AB71" s="99">
        <f t="shared" si="10"/>
        <v>0</v>
      </c>
      <c r="AC71" s="99">
        <f t="shared" si="4"/>
        <v>0</v>
      </c>
      <c r="AD71" s="99">
        <f t="shared" si="11"/>
        <v>1</v>
      </c>
      <c r="AE71" s="99">
        <f t="shared" si="12"/>
        <v>0</v>
      </c>
      <c r="AF71" s="99">
        <f t="shared" si="13"/>
        <v>1</v>
      </c>
      <c r="AH71" s="6"/>
    </row>
    <row r="72" spans="1:34" ht="15" customHeight="1">
      <c r="A72" s="374"/>
      <c r="B72" s="138"/>
      <c r="C72" s="138"/>
      <c r="D72" s="198"/>
      <c r="E72" s="223"/>
      <c r="F72" s="63">
        <f>IF('1. Table of contents'!$E$45='1. Table of contents'!$H$28,($D72*E72),($D72*E72)/'1. Table of contents'!$B$49)</f>
        <v>0</v>
      </c>
      <c r="G72" s="223"/>
      <c r="H72" s="63">
        <f>IF('1. Table of contents'!$E$45='1. Table of contents'!$H$28,($D72*G72),($D72*G72)/'1. Table of contents'!$B$49)</f>
        <v>0</v>
      </c>
      <c r="I72" s="223"/>
      <c r="J72" s="63">
        <f>IF('1. Table of contents'!$E$45='1. Table of contents'!$H$28,($D72*I72),($D72*I72)/'1. Table of contents'!$B$49)</f>
        <v>0</v>
      </c>
      <c r="K72" s="223"/>
      <c r="L72" s="63">
        <f>IF('1. Table of contents'!$E$45='1. Table of contents'!$H$28,($D72*K72),($D72*K72)/'1. Table of contents'!$B$49)</f>
        <v>0</v>
      </c>
      <c r="M72" s="236">
        <f t="shared" si="3"/>
        <v>0</v>
      </c>
      <c r="P72" s="98" t="str">
        <f t="shared" si="8"/>
        <v>.</v>
      </c>
      <c r="Q72" s="58"/>
      <c r="V72" s="4"/>
      <c r="Y72" s="4"/>
      <c r="AA72" s="99">
        <f t="shared" si="9"/>
        <v>0</v>
      </c>
      <c r="AB72" s="99">
        <f t="shared" si="10"/>
        <v>0</v>
      </c>
      <c r="AC72" s="99">
        <f t="shared" si="4"/>
        <v>0</v>
      </c>
      <c r="AD72" s="99">
        <f t="shared" si="11"/>
        <v>1</v>
      </c>
      <c r="AE72" s="99">
        <f t="shared" si="12"/>
        <v>0</v>
      </c>
      <c r="AF72" s="99">
        <f t="shared" si="13"/>
        <v>1</v>
      </c>
      <c r="AH72" s="6"/>
    </row>
    <row r="73" spans="1:34" ht="15">
      <c r="A73" s="375"/>
      <c r="B73" s="167"/>
      <c r="C73" s="167"/>
      <c r="D73" s="199"/>
      <c r="E73" s="222"/>
      <c r="F73" s="64">
        <f>IF('1. Table of contents'!$E$45='1. Table of contents'!$H$28,($D73*E73),($D73*E73)/'1. Table of contents'!$B$49)</f>
        <v>0</v>
      </c>
      <c r="G73" s="222"/>
      <c r="H73" s="64">
        <f>IF('1. Table of contents'!$E$45='1. Table of contents'!$H$28,($D73*G73),($D73*G73)/'1. Table of contents'!$B$49)</f>
        <v>0</v>
      </c>
      <c r="I73" s="222"/>
      <c r="J73" s="64">
        <f>IF('1. Table of contents'!$E$45='1. Table of contents'!$H$28,($D73*I73),($D73*I73)/'1. Table of contents'!$B$49)</f>
        <v>0</v>
      </c>
      <c r="K73" s="222"/>
      <c r="L73" s="64">
        <f>IF('1. Table of contents'!$E$45='1. Table of contents'!$H$28,($D73*K73),($D73*K73)/'1. Table of contents'!$B$49)</f>
        <v>0</v>
      </c>
      <c r="M73" s="236">
        <f t="shared" si="3"/>
        <v>0</v>
      </c>
      <c r="P73" s="98" t="str">
        <f t="shared" si="8"/>
        <v>.</v>
      </c>
      <c r="Q73" s="58">
        <f>SUM(M71:M73)</f>
        <v>0</v>
      </c>
      <c r="V73" s="4"/>
      <c r="Y73" s="4"/>
      <c r="AA73" s="99">
        <f t="shared" si="9"/>
        <v>0</v>
      </c>
      <c r="AB73" s="99">
        <f t="shared" si="10"/>
        <v>0</v>
      </c>
      <c r="AC73" s="99">
        <f t="shared" si="4"/>
        <v>0</v>
      </c>
      <c r="AD73" s="99">
        <f t="shared" si="11"/>
        <v>1</v>
      </c>
      <c r="AE73" s="99">
        <f t="shared" si="12"/>
        <v>0</v>
      </c>
      <c r="AF73" s="99">
        <f t="shared" si="13"/>
        <v>1</v>
      </c>
      <c r="AH73" s="6"/>
    </row>
    <row r="74" spans="1:34" ht="15">
      <c r="A74" s="358" t="str">
        <f>+'1. Table of contents'!B46</f>
        <v>P19 -</v>
      </c>
      <c r="B74" s="267" t="s">
        <v>158</v>
      </c>
      <c r="C74" s="139"/>
      <c r="D74" s="197"/>
      <c r="E74" s="223"/>
      <c r="F74" s="61">
        <f>IF('1. Table of contents'!$E$46='1. Table of contents'!$H$28,($D74*E74),($D74*E74)/'1. Table of contents'!$B$49)</f>
        <v>0</v>
      </c>
      <c r="G74" s="223"/>
      <c r="H74" s="61">
        <f>IF('1. Table of contents'!$E$46='1. Table of contents'!$H$28,($D74*G74),($D74*G74)/'1. Table of contents'!$B$49)</f>
        <v>0</v>
      </c>
      <c r="I74" s="223"/>
      <c r="J74" s="61">
        <f>IF('1. Table of contents'!$E$46='1. Table of contents'!$H$28,($D74*I74),($D74*I74)/'1. Table of contents'!$B$49)</f>
        <v>0</v>
      </c>
      <c r="K74" s="223"/>
      <c r="L74" s="61">
        <f>IF('1. Table of contents'!$E$46='1. Table of contents'!$H$28,($D74*K74),($D74*K74)/'1. Table of contents'!$B$49)</f>
        <v>0</v>
      </c>
      <c r="M74" s="236">
        <f t="shared" si="3"/>
        <v>0</v>
      </c>
      <c r="P74" s="98" t="str">
        <f t="shared" si="8"/>
        <v>.</v>
      </c>
      <c r="Q74" s="58"/>
      <c r="V74" s="4"/>
      <c r="Y74" s="4"/>
      <c r="AA74" s="99">
        <f t="shared" si="9"/>
        <v>0</v>
      </c>
      <c r="AB74" s="99">
        <f t="shared" si="10"/>
        <v>0</v>
      </c>
      <c r="AC74" s="99">
        <f t="shared" si="4"/>
        <v>0</v>
      </c>
      <c r="AD74" s="99">
        <f t="shared" si="11"/>
        <v>1</v>
      </c>
      <c r="AE74" s="99">
        <f t="shared" si="12"/>
        <v>0</v>
      </c>
      <c r="AF74" s="99">
        <f t="shared" si="13"/>
        <v>1</v>
      </c>
      <c r="AH74" s="6"/>
    </row>
    <row r="75" spans="1:34" ht="15">
      <c r="A75" s="379"/>
      <c r="B75" s="138"/>
      <c r="C75" s="138"/>
      <c r="D75" s="198"/>
      <c r="E75" s="222"/>
      <c r="F75" s="63">
        <f>IF('1. Table of contents'!$E$46='1. Table of contents'!$H$28,($D75*E75),($D75*E75)/'1. Table of contents'!$B$49)</f>
        <v>0</v>
      </c>
      <c r="G75" s="222"/>
      <c r="H75" s="63">
        <f>IF('1. Table of contents'!$E$46='1. Table of contents'!$H$28,($D75*G75),($D75*G75)/'1. Table of contents'!$B$49)</f>
        <v>0</v>
      </c>
      <c r="I75" s="222"/>
      <c r="J75" s="63">
        <f>IF('1. Table of contents'!$E$46='1. Table of contents'!$H$28,($D75*I75),($D75*I75)/'1. Table of contents'!$B$49)</f>
        <v>0</v>
      </c>
      <c r="K75" s="222"/>
      <c r="L75" s="63">
        <f>IF('1. Table of contents'!$E$46='1. Table of contents'!$H$28,($D75*K75),($D75*K75)/'1. Table of contents'!$B$49)</f>
        <v>0</v>
      </c>
      <c r="M75" s="236">
        <f t="shared" si="3"/>
        <v>0</v>
      </c>
      <c r="P75" s="98" t="str">
        <f t="shared" si="8"/>
        <v>.</v>
      </c>
      <c r="Q75" s="58"/>
      <c r="V75" s="4"/>
      <c r="Y75" s="4"/>
      <c r="AA75" s="99">
        <f t="shared" si="9"/>
        <v>0</v>
      </c>
      <c r="AB75" s="99">
        <f t="shared" si="10"/>
        <v>0</v>
      </c>
      <c r="AC75" s="99">
        <f t="shared" si="4"/>
        <v>0</v>
      </c>
      <c r="AD75" s="99">
        <f t="shared" si="11"/>
        <v>1</v>
      </c>
      <c r="AE75" s="99">
        <f t="shared" si="12"/>
        <v>0</v>
      </c>
      <c r="AF75" s="99">
        <f t="shared" si="13"/>
        <v>1</v>
      </c>
      <c r="AH75" s="6"/>
    </row>
    <row r="76" spans="1:34" ht="15">
      <c r="A76" s="380"/>
      <c r="B76" s="167"/>
      <c r="C76" s="167"/>
      <c r="D76" s="199"/>
      <c r="E76" s="223"/>
      <c r="F76" s="64">
        <f>IF('1. Table of contents'!$E$46='1. Table of contents'!$H$28,($D76*E76),($D76*E76)/'1. Table of contents'!$B$49)</f>
        <v>0</v>
      </c>
      <c r="G76" s="223"/>
      <c r="H76" s="64">
        <f>IF('1. Table of contents'!$E$46='1. Table of contents'!$H$28,($D76*G76),($D76*G76)/'1. Table of contents'!$B$49)</f>
        <v>0</v>
      </c>
      <c r="I76" s="223"/>
      <c r="J76" s="64">
        <f>IF('1. Table of contents'!$E$46='1. Table of contents'!$H$28,($D76*I76),($D76*I76)/'1. Table of contents'!$B$49)</f>
        <v>0</v>
      </c>
      <c r="K76" s="223"/>
      <c r="L76" s="64">
        <f>IF('1. Table of contents'!$E$46='1. Table of contents'!$H$28,($D76*K76),($D76*K76)/'1. Table of contents'!$B$49)</f>
        <v>0</v>
      </c>
      <c r="M76" s="236">
        <f t="shared" si="3"/>
        <v>0</v>
      </c>
      <c r="P76" s="98" t="str">
        <f t="shared" si="8"/>
        <v>.</v>
      </c>
      <c r="Q76" s="58">
        <f>SUM(M74:M76)</f>
        <v>0</v>
      </c>
      <c r="V76" s="4"/>
      <c r="Y76" s="4"/>
      <c r="AA76" s="99">
        <f t="shared" si="9"/>
        <v>0</v>
      </c>
      <c r="AB76" s="99">
        <f t="shared" si="10"/>
        <v>0</v>
      </c>
      <c r="AC76" s="99">
        <f t="shared" si="4"/>
        <v>0</v>
      </c>
      <c r="AD76" s="99">
        <f t="shared" si="11"/>
        <v>1</v>
      </c>
      <c r="AE76" s="99">
        <f t="shared" si="12"/>
        <v>0</v>
      </c>
      <c r="AF76" s="99">
        <f t="shared" si="13"/>
        <v>1</v>
      </c>
      <c r="AH76" s="6"/>
    </row>
    <row r="77" spans="1:34" ht="15">
      <c r="A77" s="376" t="str">
        <f>'1. Table of contents'!B47</f>
        <v>P20 -</v>
      </c>
      <c r="B77" s="267" t="s">
        <v>158</v>
      </c>
      <c r="C77" s="138"/>
      <c r="D77" s="197"/>
      <c r="E77" s="222"/>
      <c r="F77" s="61">
        <f>IF('1. Table of contents'!$E$47='1. Table of contents'!$H$28,($D77*E77),($D77*E77)/'1. Table of contents'!$B$49)</f>
        <v>0</v>
      </c>
      <c r="G77" s="222"/>
      <c r="H77" s="61">
        <f>IF('1. Table of contents'!$E$47='1. Table of contents'!$H$28,($D77*G77),($D77*G77)/'1. Table of contents'!$B$49)</f>
        <v>0</v>
      </c>
      <c r="I77" s="222"/>
      <c r="J77" s="61">
        <f>IF('1. Table of contents'!$E$47='1. Table of contents'!$H$28,($D77*I77),($D77*I77)/'1. Table of contents'!$B$49)</f>
        <v>0</v>
      </c>
      <c r="K77" s="222"/>
      <c r="L77" s="61">
        <f>IF('1. Table of contents'!$E$47='1. Table of contents'!$H$28,($D77*K77),($D77*K77)/'1. Table of contents'!$B$49)</f>
        <v>0</v>
      </c>
      <c r="M77" s="236">
        <f t="shared" si="3"/>
        <v>0</v>
      </c>
      <c r="P77" s="98" t="str">
        <f t="shared" si="8"/>
        <v>.</v>
      </c>
      <c r="Q77" s="58"/>
      <c r="V77" s="4"/>
      <c r="Y77" s="4"/>
      <c r="AA77" s="99">
        <f t="shared" si="9"/>
        <v>0</v>
      </c>
      <c r="AB77" s="99">
        <f t="shared" si="10"/>
        <v>0</v>
      </c>
      <c r="AC77" s="99">
        <f t="shared" si="4"/>
        <v>0</v>
      </c>
      <c r="AD77" s="99">
        <f t="shared" si="11"/>
        <v>1</v>
      </c>
      <c r="AE77" s="99">
        <f t="shared" si="12"/>
        <v>0</v>
      </c>
      <c r="AF77" s="99">
        <f t="shared" si="13"/>
        <v>1</v>
      </c>
      <c r="AH77" s="6"/>
    </row>
    <row r="78" spans="1:34" ht="15">
      <c r="A78" s="325"/>
      <c r="B78" s="138"/>
      <c r="C78" s="138"/>
      <c r="D78" s="198"/>
      <c r="E78" s="223"/>
      <c r="F78" s="63">
        <f>IF('1. Table of contents'!$E$47='1. Table of contents'!$H$28,($D78*E78),($D78*E78)/'1. Table of contents'!$B$49)</f>
        <v>0</v>
      </c>
      <c r="G78" s="223"/>
      <c r="H78" s="63">
        <f>IF('1. Table of contents'!$E$47='1. Table of contents'!$H$28,($D78*G78),($D78*G78)/'1. Table of contents'!$B$49)</f>
        <v>0</v>
      </c>
      <c r="I78" s="223"/>
      <c r="J78" s="63">
        <f>IF('1. Table of contents'!$E$47='1. Table of contents'!$H$28,($D78*I78),($D78*I78)/'1. Table of contents'!$B$49)</f>
        <v>0</v>
      </c>
      <c r="K78" s="223"/>
      <c r="L78" s="63">
        <f>IF('1. Table of contents'!$E$47='1. Table of contents'!$H$28,($D78*K78),($D78*K78)/'1. Table of contents'!$B$49)</f>
        <v>0</v>
      </c>
      <c r="M78" s="236">
        <f t="shared" si="3"/>
        <v>0</v>
      </c>
      <c r="P78" s="98" t="str">
        <f t="shared" si="8"/>
        <v>.</v>
      </c>
      <c r="Q78" s="58"/>
      <c r="V78" s="4"/>
      <c r="Y78" s="4"/>
      <c r="AA78" s="99">
        <f t="shared" si="9"/>
        <v>0</v>
      </c>
      <c r="AB78" s="99">
        <f t="shared" si="10"/>
        <v>0</v>
      </c>
      <c r="AC78" s="99">
        <f t="shared" si="4"/>
        <v>0</v>
      </c>
      <c r="AD78" s="99">
        <f t="shared" si="5"/>
        <v>1</v>
      </c>
      <c r="AE78" s="99">
        <f t="shared" si="6"/>
        <v>0</v>
      </c>
      <c r="AF78" s="99">
        <f t="shared" si="7"/>
        <v>1</v>
      </c>
      <c r="AH78" s="6"/>
    </row>
    <row r="79" spans="1:34" ht="15">
      <c r="A79" s="385"/>
      <c r="B79" s="167"/>
      <c r="C79" s="167"/>
      <c r="D79" s="199"/>
      <c r="E79" s="222"/>
      <c r="F79" s="64">
        <f>IF('1. Table of contents'!$E$47='1. Table of contents'!$H$28,($D79*E79),($D79*E79)/'1. Table of contents'!$B$49)</f>
        <v>0</v>
      </c>
      <c r="G79" s="222"/>
      <c r="H79" s="64">
        <f>IF('1. Table of contents'!$E$47='1. Table of contents'!$H$28,($D79*G79),($D79*G79)/'1. Table of contents'!$B$49)</f>
        <v>0</v>
      </c>
      <c r="I79" s="222"/>
      <c r="J79" s="64">
        <f>IF('1. Table of contents'!$E$47='1. Table of contents'!$H$28,($D79*I79),($D79*I79)/'1. Table of contents'!$B$49)</f>
        <v>0</v>
      </c>
      <c r="K79" s="222"/>
      <c r="L79" s="64">
        <f>IF('1. Table of contents'!$E$47='1. Table of contents'!$H$28,($D79*K79),($D79*K79)/'1. Table of contents'!$B$49)</f>
        <v>0</v>
      </c>
      <c r="M79" s="236">
        <f t="shared" si="3"/>
        <v>0</v>
      </c>
      <c r="P79" s="98" t="str">
        <f t="shared" si="8"/>
        <v>.</v>
      </c>
      <c r="Q79" s="58">
        <f>SUM(M77:M79)</f>
        <v>0</v>
      </c>
      <c r="V79" s="4"/>
      <c r="Y79" s="4"/>
      <c r="AA79" s="99">
        <f t="shared" si="9"/>
        <v>0</v>
      </c>
      <c r="AB79" s="99">
        <f t="shared" si="10"/>
        <v>0</v>
      </c>
      <c r="AC79" s="99">
        <f t="shared" si="4"/>
        <v>0</v>
      </c>
      <c r="AD79" s="99">
        <f>IF(AA79+AB79+AC79=0,1,0)</f>
        <v>1</v>
      </c>
      <c r="AE79" s="99">
        <f>IF(AA79+AB79+AC79=3,1,0)</f>
        <v>0</v>
      </c>
      <c r="AF79" s="99">
        <f>AD79+AE79</f>
        <v>1</v>
      </c>
      <c r="AH79" s="6"/>
    </row>
    <row r="80" spans="1:17" s="6" customFormat="1" ht="15">
      <c r="A80" s="269" t="s">
        <v>159</v>
      </c>
      <c r="B80" s="171"/>
      <c r="C80" s="171"/>
      <c r="D80" s="200"/>
      <c r="E80" s="237"/>
      <c r="F80" s="104">
        <f>SUM(F19:F79)</f>
        <v>0</v>
      </c>
      <c r="G80" s="237"/>
      <c r="H80" s="104">
        <f>SUM(H19:H79)</f>
        <v>0</v>
      </c>
      <c r="I80" s="237"/>
      <c r="J80" s="104">
        <f>SUM(J19:J79)</f>
        <v>0</v>
      </c>
      <c r="K80" s="237"/>
      <c r="L80" s="104">
        <f>SUM(L19:L79)</f>
        <v>0</v>
      </c>
      <c r="M80" s="105">
        <f>SUM(M19:M79)</f>
        <v>0</v>
      </c>
      <c r="P80" s="98"/>
      <c r="Q80" s="62">
        <f>SUM(Q19:Q79)</f>
        <v>0</v>
      </c>
    </row>
    <row r="81" ht="15"/>
    <row r="82" spans="1:6" ht="39" customHeight="1">
      <c r="A82" s="365" t="s">
        <v>160</v>
      </c>
      <c r="B82" s="366"/>
      <c r="C82" s="366"/>
      <c r="D82" s="366"/>
      <c r="F82" s="62"/>
    </row>
    <row r="83" ht="15"/>
    <row r="84" spans="1:15" s="42" customFormat="1" ht="14.25" customHeight="1">
      <c r="A84" s="381" t="s">
        <v>161</v>
      </c>
      <c r="B84" s="382"/>
      <c r="C84" s="369" t="s">
        <v>162</v>
      </c>
      <c r="D84" s="370"/>
      <c r="E84" s="355">
        <v>2012</v>
      </c>
      <c r="F84" s="356"/>
      <c r="G84" s="355">
        <v>2013</v>
      </c>
      <c r="H84" s="356"/>
      <c r="I84" s="355">
        <v>2014</v>
      </c>
      <c r="J84" s="356"/>
      <c r="K84" s="355">
        <v>2015</v>
      </c>
      <c r="L84" s="356"/>
      <c r="M84" s="389" t="s">
        <v>153</v>
      </c>
      <c r="N84" s="388" t="s">
        <v>163</v>
      </c>
      <c r="O84" s="65"/>
    </row>
    <row r="85" spans="1:15" s="42" customFormat="1" ht="60" customHeight="1">
      <c r="A85" s="383"/>
      <c r="B85" s="384"/>
      <c r="C85" s="371"/>
      <c r="D85" s="372"/>
      <c r="E85" s="271" t="s">
        <v>164</v>
      </c>
      <c r="F85" s="272" t="s">
        <v>152</v>
      </c>
      <c r="G85" s="271" t="s">
        <v>164</v>
      </c>
      <c r="H85" s="272" t="s">
        <v>152</v>
      </c>
      <c r="I85" s="271" t="s">
        <v>164</v>
      </c>
      <c r="J85" s="272" t="s">
        <v>152</v>
      </c>
      <c r="K85" s="271" t="s">
        <v>165</v>
      </c>
      <c r="L85" s="272" t="s">
        <v>152</v>
      </c>
      <c r="M85" s="390"/>
      <c r="N85" s="388"/>
      <c r="O85" s="65"/>
    </row>
    <row r="86" spans="1:36" ht="15">
      <c r="A86" s="377" t="str">
        <f>'1. Table of contents'!B28</f>
        <v>LP-</v>
      </c>
      <c r="B86" s="378"/>
      <c r="C86" s="386"/>
      <c r="D86" s="387"/>
      <c r="E86" s="14"/>
      <c r="F86" s="66">
        <f>IF('1. Table of contents'!$E28='1. Table of contents'!$H$28,(E86*$C86),(E86*$C86)/'1. Table of contents'!$B$49)</f>
        <v>0</v>
      </c>
      <c r="G86" s="14"/>
      <c r="H86" s="66">
        <f>IF('1. Table of contents'!$E28='1. Table of contents'!$H$28,(G86*$C86),(G86*$C86)/'1. Table of contents'!$B$49)</f>
        <v>0</v>
      </c>
      <c r="I86" s="14"/>
      <c r="J86" s="66">
        <f>IF('1. Table of contents'!$E28='1. Table of contents'!$H$28,(I86*$C86),(I86*$C86)/'1. Table of contents'!$B$49)</f>
        <v>0</v>
      </c>
      <c r="K86" s="14"/>
      <c r="L86" s="66">
        <f>IF('1. Table of contents'!$E28='1. Table of contents'!$H$28,(K86*$C86),(K86*$C86)/'1. Table of contents'!$B$49)</f>
        <v>0</v>
      </c>
      <c r="M86" s="105">
        <f>L86+J86+H86+F86</f>
        <v>0</v>
      </c>
      <c r="N86" s="14"/>
      <c r="O86" s="58"/>
      <c r="P86" s="98" t="str">
        <f aca="true" t="shared" si="14" ref="P86:P105">IF(AJ86=1,".","data missing")</f>
        <v>.</v>
      </c>
      <c r="V86" s="4"/>
      <c r="Y86" s="4"/>
      <c r="AE86" s="99">
        <f aca="true" t="shared" si="15" ref="AE86:AE106">IF(C86=AL86,0,1)</f>
        <v>0</v>
      </c>
      <c r="AF86" s="99"/>
      <c r="AG86" s="99">
        <f>IF(E86+G86+I86+K86=0,0,1)</f>
        <v>0</v>
      </c>
      <c r="AH86" s="99">
        <f>IF(AE86+AG86=0,1,0)</f>
        <v>1</v>
      </c>
      <c r="AI86" s="99">
        <f>IF(AE86+AG86=2,1,0)</f>
        <v>0</v>
      </c>
      <c r="AJ86" s="99">
        <f>AH86+AI86</f>
        <v>1</v>
      </c>
    </row>
    <row r="87" spans="1:36" ht="15">
      <c r="A87" s="377" t="str">
        <f>'1. Table of contents'!B29</f>
        <v>P2 -</v>
      </c>
      <c r="B87" s="378"/>
      <c r="C87" s="386"/>
      <c r="D87" s="387"/>
      <c r="E87" s="14"/>
      <c r="F87" s="66">
        <f>IF('1. Table of contents'!$E29='1. Table of contents'!$H$28,(E87*$C87),(E87*$C87)/'1. Table of contents'!$B$49)</f>
        <v>0</v>
      </c>
      <c r="G87" s="14"/>
      <c r="H87" s="66">
        <f>IF('1. Table of contents'!$E29='1. Table of contents'!$H$28,(G87*$C87),(G87*$C87)/'1. Table of contents'!$B$49)</f>
        <v>0</v>
      </c>
      <c r="I87" s="14"/>
      <c r="J87" s="66">
        <f>IF('1. Table of contents'!$E29='1. Table of contents'!$H$28,(I87*$C87),(I87*$C87)/'1. Table of contents'!$B$49)</f>
        <v>0</v>
      </c>
      <c r="K87" s="14"/>
      <c r="L87" s="66">
        <f>IF('1. Table of contents'!$E29='1. Table of contents'!$H$28,(K87*$C87),(K87*$C87)/'1. Table of contents'!$B$49)</f>
        <v>0</v>
      </c>
      <c r="M87" s="105">
        <f aca="true" t="shared" si="16" ref="M87:M106">L87+J87+H87+F87</f>
        <v>0</v>
      </c>
      <c r="N87" s="14"/>
      <c r="O87" s="58"/>
      <c r="P87" s="98" t="str">
        <f t="shared" si="14"/>
        <v>.</v>
      </c>
      <c r="V87" s="4"/>
      <c r="Y87" s="4"/>
      <c r="AE87" s="99">
        <f t="shared" si="15"/>
        <v>0</v>
      </c>
      <c r="AF87" s="99"/>
      <c r="AG87" s="99">
        <f aca="true" t="shared" si="17" ref="AG87:AG106">IF(E87+G87+I87+K87=0,0,1)</f>
        <v>0</v>
      </c>
      <c r="AH87" s="99">
        <f aca="true" t="shared" si="18" ref="AH87:AH106">IF(AE87+AG87=0,1,0)</f>
        <v>1</v>
      </c>
      <c r="AI87" s="99">
        <f aca="true" t="shared" si="19" ref="AI87:AI106">IF(AE87+AG87=2,1,0)</f>
        <v>0</v>
      </c>
      <c r="AJ87" s="99">
        <f aca="true" t="shared" si="20" ref="AJ87:AJ106">AH87+AI87</f>
        <v>1</v>
      </c>
    </row>
    <row r="88" spans="1:36" ht="15">
      <c r="A88" s="377" t="str">
        <f>'1. Table of contents'!B30</f>
        <v>P3 - </v>
      </c>
      <c r="B88" s="378"/>
      <c r="C88" s="386"/>
      <c r="D88" s="387"/>
      <c r="E88" s="14"/>
      <c r="F88" s="66">
        <f>IF('1. Table of contents'!$E30='1. Table of contents'!$H$28,(E88*$C88),(E88*$C88)/'1. Table of contents'!$B$49)</f>
        <v>0</v>
      </c>
      <c r="G88" s="14"/>
      <c r="H88" s="66">
        <f>IF('1. Table of contents'!$E30='1. Table of contents'!$H$28,(G88*$C88),(G88*$C88)/'1. Table of contents'!$B$49)</f>
        <v>0</v>
      </c>
      <c r="I88" s="14"/>
      <c r="J88" s="66">
        <f>IF('1. Table of contents'!$E30='1. Table of contents'!$H$28,(I88*$C88),(I88*$C88)/'1. Table of contents'!$B$49)</f>
        <v>0</v>
      </c>
      <c r="K88" s="14"/>
      <c r="L88" s="66">
        <f>IF('1. Table of contents'!$E30='1. Table of contents'!$H$28,(K88*$C88),(K88*$C88)/'1. Table of contents'!$B$49)</f>
        <v>0</v>
      </c>
      <c r="M88" s="105">
        <f t="shared" si="16"/>
        <v>0</v>
      </c>
      <c r="N88" s="14"/>
      <c r="O88" s="58"/>
      <c r="P88" s="98" t="str">
        <f t="shared" si="14"/>
        <v>.</v>
      </c>
      <c r="V88" s="4"/>
      <c r="Y88" s="4"/>
      <c r="AE88" s="99">
        <f t="shared" si="15"/>
        <v>0</v>
      </c>
      <c r="AF88" s="99"/>
      <c r="AG88" s="99">
        <f t="shared" si="17"/>
        <v>0</v>
      </c>
      <c r="AH88" s="99">
        <f t="shared" si="18"/>
        <v>1</v>
      </c>
      <c r="AI88" s="99">
        <f t="shared" si="19"/>
        <v>0</v>
      </c>
      <c r="AJ88" s="99">
        <f t="shared" si="20"/>
        <v>1</v>
      </c>
    </row>
    <row r="89" spans="1:36" ht="15">
      <c r="A89" s="377" t="str">
        <f>'1. Table of contents'!B31</f>
        <v>P4 -</v>
      </c>
      <c r="B89" s="378"/>
      <c r="C89" s="386"/>
      <c r="D89" s="387"/>
      <c r="E89" s="14"/>
      <c r="F89" s="66">
        <f>IF('1. Table of contents'!$E31='1. Table of contents'!$H$28,(E89*$C89),(E89*$C89)/'1. Table of contents'!$B$49)</f>
        <v>0</v>
      </c>
      <c r="G89" s="14"/>
      <c r="H89" s="66">
        <f>IF('1. Table of contents'!$E31='1. Table of contents'!$H$28,(G89*$C89),(G89*$C89)/'1. Table of contents'!$B$49)</f>
        <v>0</v>
      </c>
      <c r="I89" s="14"/>
      <c r="J89" s="66">
        <f>IF('1. Table of contents'!$E31='1. Table of contents'!$H$28,(I89*$C89),(I89*$C89)/'1. Table of contents'!$B$49)</f>
        <v>0</v>
      </c>
      <c r="K89" s="14"/>
      <c r="L89" s="66">
        <f>IF('1. Table of contents'!$E31='1. Table of contents'!$H$28,(K89*$C89),(K89*$C89)/'1. Table of contents'!$B$49)</f>
        <v>0</v>
      </c>
      <c r="M89" s="105">
        <f t="shared" si="16"/>
        <v>0</v>
      </c>
      <c r="N89" s="14"/>
      <c r="O89" s="58"/>
      <c r="P89" s="98" t="str">
        <f t="shared" si="14"/>
        <v>.</v>
      </c>
      <c r="V89" s="4"/>
      <c r="Y89" s="4"/>
      <c r="AE89" s="99">
        <f t="shared" si="15"/>
        <v>0</v>
      </c>
      <c r="AF89" s="99"/>
      <c r="AG89" s="99">
        <f t="shared" si="17"/>
        <v>0</v>
      </c>
      <c r="AH89" s="99">
        <f t="shared" si="18"/>
        <v>1</v>
      </c>
      <c r="AI89" s="99">
        <f t="shared" si="19"/>
        <v>0</v>
      </c>
      <c r="AJ89" s="99">
        <f t="shared" si="20"/>
        <v>1</v>
      </c>
    </row>
    <row r="90" spans="1:36" ht="15">
      <c r="A90" s="377" t="str">
        <f>'1. Table of contents'!B32</f>
        <v>P5 -</v>
      </c>
      <c r="B90" s="378"/>
      <c r="C90" s="386"/>
      <c r="D90" s="387"/>
      <c r="E90" s="14"/>
      <c r="F90" s="66">
        <f>IF('1. Table of contents'!$E32='1. Table of contents'!$H$28,(E90*$C90),(E90*$C90)/'1. Table of contents'!$B$49)</f>
        <v>0</v>
      </c>
      <c r="G90" s="14"/>
      <c r="H90" s="66">
        <f>IF('1. Table of contents'!$E32='1. Table of contents'!$H$28,(G90*$C90),(G90*$C90)/'1. Table of contents'!$B$49)</f>
        <v>0</v>
      </c>
      <c r="I90" s="14"/>
      <c r="J90" s="66">
        <f>IF('1. Table of contents'!$E32='1. Table of contents'!$H$28,(I90*$C90),(I90*$C90)/'1. Table of contents'!$B$49)</f>
        <v>0</v>
      </c>
      <c r="K90" s="14"/>
      <c r="L90" s="66">
        <f>IF('1. Table of contents'!$E32='1. Table of contents'!$H$28,(K90*$C90),(K90*$C90)/'1. Table of contents'!$B$49)</f>
        <v>0</v>
      </c>
      <c r="M90" s="105">
        <f t="shared" si="16"/>
        <v>0</v>
      </c>
      <c r="N90" s="14"/>
      <c r="O90" s="58"/>
      <c r="P90" s="98" t="str">
        <f t="shared" si="14"/>
        <v>.</v>
      </c>
      <c r="V90" s="4"/>
      <c r="Y90" s="4"/>
      <c r="AE90" s="99">
        <f t="shared" si="15"/>
        <v>0</v>
      </c>
      <c r="AF90" s="99"/>
      <c r="AG90" s="99">
        <f t="shared" si="17"/>
        <v>0</v>
      </c>
      <c r="AH90" s="99">
        <f t="shared" si="18"/>
        <v>1</v>
      </c>
      <c r="AI90" s="99">
        <f t="shared" si="19"/>
        <v>0</v>
      </c>
      <c r="AJ90" s="99">
        <f t="shared" si="20"/>
        <v>1</v>
      </c>
    </row>
    <row r="91" spans="1:36" ht="15">
      <c r="A91" s="377" t="str">
        <f>'1. Table of contents'!B33</f>
        <v>P6 -</v>
      </c>
      <c r="B91" s="378"/>
      <c r="C91" s="386"/>
      <c r="D91" s="387"/>
      <c r="E91" s="14"/>
      <c r="F91" s="66">
        <f>IF('1. Table of contents'!$E33='1. Table of contents'!$H$28,(E91*$C91),(E91*$C91)/'1. Table of contents'!$B$49)</f>
        <v>0</v>
      </c>
      <c r="G91" s="14"/>
      <c r="H91" s="66">
        <f>IF('1. Table of contents'!$E33='1. Table of contents'!$H$28,(G91*$C91),(G91*$C91)/'1. Table of contents'!$B$49)</f>
        <v>0</v>
      </c>
      <c r="I91" s="14"/>
      <c r="J91" s="66">
        <f>IF('1. Table of contents'!$E33='1. Table of contents'!$H$28,(I91*$C91),(I91*$C91)/'1. Table of contents'!$B$49)</f>
        <v>0</v>
      </c>
      <c r="K91" s="14"/>
      <c r="L91" s="66">
        <f>IF('1. Table of contents'!$E33='1. Table of contents'!$H$28,(K91*$C91),(K91*$C91)/'1. Table of contents'!$B$49)</f>
        <v>0</v>
      </c>
      <c r="M91" s="105">
        <f t="shared" si="16"/>
        <v>0</v>
      </c>
      <c r="N91" s="14"/>
      <c r="O91" s="58"/>
      <c r="P91" s="98" t="str">
        <f t="shared" si="14"/>
        <v>.</v>
      </c>
      <c r="V91" s="4"/>
      <c r="Y91" s="4"/>
      <c r="AE91" s="99">
        <f t="shared" si="15"/>
        <v>0</v>
      </c>
      <c r="AF91" s="99"/>
      <c r="AG91" s="99">
        <f t="shared" si="17"/>
        <v>0</v>
      </c>
      <c r="AH91" s="99">
        <f t="shared" si="18"/>
        <v>1</v>
      </c>
      <c r="AI91" s="99">
        <f t="shared" si="19"/>
        <v>0</v>
      </c>
      <c r="AJ91" s="99">
        <f t="shared" si="20"/>
        <v>1</v>
      </c>
    </row>
    <row r="92" spans="1:36" ht="14.25" customHeight="1">
      <c r="A92" s="377" t="str">
        <f>'1. Table of contents'!B34</f>
        <v>P7 -</v>
      </c>
      <c r="B92" s="378"/>
      <c r="C92" s="386"/>
      <c r="D92" s="387"/>
      <c r="E92" s="14"/>
      <c r="F92" s="66">
        <f>IF('1. Table of contents'!$E34='1. Table of contents'!$H$28,(E92*$C92),(E92*$C92)/'1. Table of contents'!$B$49)</f>
        <v>0</v>
      </c>
      <c r="G92" s="14"/>
      <c r="H92" s="66">
        <f>IF('1. Table of contents'!$E34='1. Table of contents'!$H$28,(G92*$C92),(G92*$C92)/'1. Table of contents'!$B$49)</f>
        <v>0</v>
      </c>
      <c r="I92" s="14"/>
      <c r="J92" s="66">
        <f>IF('1. Table of contents'!$E34='1. Table of contents'!$H$28,(I92*$C92),(I92*$C92)/'1. Table of contents'!$B$49)</f>
        <v>0</v>
      </c>
      <c r="K92" s="14"/>
      <c r="L92" s="66">
        <f>IF('1. Table of contents'!$E34='1. Table of contents'!$H$28,(K92*$C92),(K92*$C92)/'1. Table of contents'!$B$49)</f>
        <v>0</v>
      </c>
      <c r="M92" s="105">
        <f t="shared" si="16"/>
        <v>0</v>
      </c>
      <c r="N92" s="14"/>
      <c r="O92" s="58"/>
      <c r="P92" s="98" t="str">
        <f t="shared" si="14"/>
        <v>.</v>
      </c>
      <c r="V92" s="4"/>
      <c r="Y92" s="4"/>
      <c r="AE92" s="99">
        <f t="shared" si="15"/>
        <v>0</v>
      </c>
      <c r="AF92" s="99"/>
      <c r="AG92" s="99">
        <f t="shared" si="17"/>
        <v>0</v>
      </c>
      <c r="AH92" s="99">
        <f t="shared" si="18"/>
        <v>1</v>
      </c>
      <c r="AI92" s="99">
        <f t="shared" si="19"/>
        <v>0</v>
      </c>
      <c r="AJ92" s="99">
        <f t="shared" si="20"/>
        <v>1</v>
      </c>
    </row>
    <row r="93" spans="1:36" ht="15">
      <c r="A93" s="377" t="str">
        <f>'1. Table of contents'!B35</f>
        <v>P8 -</v>
      </c>
      <c r="B93" s="378"/>
      <c r="C93" s="386"/>
      <c r="D93" s="387"/>
      <c r="E93" s="14"/>
      <c r="F93" s="66">
        <f>IF('1. Table of contents'!$E35='1. Table of contents'!$H$28,(E93*$C93),(E93*$C93)/'1. Table of contents'!$B$49)</f>
        <v>0</v>
      </c>
      <c r="G93" s="14"/>
      <c r="H93" s="66">
        <f>IF('1. Table of contents'!$E35='1. Table of contents'!$H$28,(G93*$C93),(G93*$C93)/'1. Table of contents'!$B$49)</f>
        <v>0</v>
      </c>
      <c r="I93" s="14"/>
      <c r="J93" s="66">
        <f>IF('1. Table of contents'!$E35='1. Table of contents'!$H$28,(I93*$C93),(I93*$C93)/'1. Table of contents'!$B$49)</f>
        <v>0</v>
      </c>
      <c r="K93" s="14"/>
      <c r="L93" s="66">
        <f>IF('1. Table of contents'!$E35='1. Table of contents'!$H$28,(K93*$C93),(K93*$C93)/'1. Table of contents'!$B$49)</f>
        <v>0</v>
      </c>
      <c r="M93" s="105">
        <f t="shared" si="16"/>
        <v>0</v>
      </c>
      <c r="N93" s="14"/>
      <c r="O93" s="58"/>
      <c r="P93" s="98" t="str">
        <f t="shared" si="14"/>
        <v>.</v>
      </c>
      <c r="V93" s="4"/>
      <c r="Y93" s="4"/>
      <c r="AE93" s="99">
        <f t="shared" si="15"/>
        <v>0</v>
      </c>
      <c r="AF93" s="99"/>
      <c r="AG93" s="99">
        <f t="shared" si="17"/>
        <v>0</v>
      </c>
      <c r="AH93" s="99">
        <f t="shared" si="18"/>
        <v>1</v>
      </c>
      <c r="AI93" s="99">
        <f t="shared" si="19"/>
        <v>0</v>
      </c>
      <c r="AJ93" s="99">
        <f t="shared" si="20"/>
        <v>1</v>
      </c>
    </row>
    <row r="94" spans="1:36" ht="15">
      <c r="A94" s="377" t="str">
        <f>'1. Table of contents'!B36</f>
        <v>P9 -</v>
      </c>
      <c r="B94" s="378"/>
      <c r="C94" s="386"/>
      <c r="D94" s="387"/>
      <c r="E94" s="14"/>
      <c r="F94" s="66">
        <f>IF('1. Table of contents'!$E36='1. Table of contents'!$H$28,(E94*$C94),(E94*$C94)/'1. Table of contents'!$B$49)</f>
        <v>0</v>
      </c>
      <c r="G94" s="14"/>
      <c r="H94" s="66">
        <f>IF('1. Table of contents'!$E36='1. Table of contents'!$H$28,(G94*$C94),(G94*$C94)/'1. Table of contents'!$B$49)</f>
        <v>0</v>
      </c>
      <c r="I94" s="14"/>
      <c r="J94" s="66">
        <f>IF('1. Table of contents'!$E36='1. Table of contents'!$H$28,(I94*$C94),(I94*$C94)/'1. Table of contents'!$B$49)</f>
        <v>0</v>
      </c>
      <c r="K94" s="14"/>
      <c r="L94" s="66">
        <f>IF('1. Table of contents'!$E36='1. Table of contents'!$H$28,(K94*$C94),(K94*$C94)/'1. Table of contents'!$B$49)</f>
        <v>0</v>
      </c>
      <c r="M94" s="105">
        <f t="shared" si="16"/>
        <v>0</v>
      </c>
      <c r="N94" s="14"/>
      <c r="O94" s="58"/>
      <c r="P94" s="98" t="str">
        <f t="shared" si="14"/>
        <v>.</v>
      </c>
      <c r="V94" s="4"/>
      <c r="Y94" s="4"/>
      <c r="AE94" s="99">
        <f t="shared" si="15"/>
        <v>0</v>
      </c>
      <c r="AF94" s="99"/>
      <c r="AG94" s="99">
        <f t="shared" si="17"/>
        <v>0</v>
      </c>
      <c r="AH94" s="99">
        <f t="shared" si="18"/>
        <v>1</v>
      </c>
      <c r="AI94" s="99">
        <f t="shared" si="19"/>
        <v>0</v>
      </c>
      <c r="AJ94" s="99">
        <f t="shared" si="20"/>
        <v>1</v>
      </c>
    </row>
    <row r="95" spans="1:36" ht="15">
      <c r="A95" s="377" t="str">
        <f>'1. Table of contents'!B37</f>
        <v>P10 -</v>
      </c>
      <c r="B95" s="378"/>
      <c r="C95" s="386"/>
      <c r="D95" s="387"/>
      <c r="E95" s="14"/>
      <c r="F95" s="66">
        <f>IF('1. Table of contents'!$E37='1. Table of contents'!$H$28,(E95*$C95),(E95*$C95)/'1. Table of contents'!$B$49)</f>
        <v>0</v>
      </c>
      <c r="G95" s="14"/>
      <c r="H95" s="66">
        <f>IF('1. Table of contents'!$E37='1. Table of contents'!$H$28,(G95*$C95),(G95*$C95)/'1. Table of contents'!$B$49)</f>
        <v>0</v>
      </c>
      <c r="I95" s="14"/>
      <c r="J95" s="66">
        <f>IF('1. Table of contents'!$E37='1. Table of contents'!$H$28,(I95*$C95),(I95*$C95)/'1. Table of contents'!$B$49)</f>
        <v>0</v>
      </c>
      <c r="K95" s="14"/>
      <c r="L95" s="66">
        <f>IF('1. Table of contents'!$E37='1. Table of contents'!$H$28,(K95*$C95),(K95*$C95)/'1. Table of contents'!$B$49)</f>
        <v>0</v>
      </c>
      <c r="M95" s="105">
        <f t="shared" si="16"/>
        <v>0</v>
      </c>
      <c r="N95" s="14"/>
      <c r="O95" s="58"/>
      <c r="P95" s="98" t="str">
        <f t="shared" si="14"/>
        <v>.</v>
      </c>
      <c r="V95" s="4"/>
      <c r="Y95" s="4"/>
      <c r="AE95" s="99">
        <f t="shared" si="15"/>
        <v>0</v>
      </c>
      <c r="AF95" s="99"/>
      <c r="AG95" s="99">
        <f t="shared" si="17"/>
        <v>0</v>
      </c>
      <c r="AH95" s="99">
        <f t="shared" si="18"/>
        <v>1</v>
      </c>
      <c r="AI95" s="99">
        <f t="shared" si="19"/>
        <v>0</v>
      </c>
      <c r="AJ95" s="99">
        <f t="shared" si="20"/>
        <v>1</v>
      </c>
    </row>
    <row r="96" spans="1:36" ht="15">
      <c r="A96" s="377" t="str">
        <f>'1. Table of contents'!B38</f>
        <v>P11 -</v>
      </c>
      <c r="B96" s="378"/>
      <c r="C96" s="386"/>
      <c r="D96" s="387"/>
      <c r="E96" s="14"/>
      <c r="F96" s="66">
        <f>IF('1. Table of contents'!$E38='1. Table of contents'!$H$28,(E96*$C96),(E96*$C96)/'1. Table of contents'!$B$49)</f>
        <v>0</v>
      </c>
      <c r="G96" s="14"/>
      <c r="H96" s="66">
        <f>IF('1. Table of contents'!$E38='1. Table of contents'!$H$28,(G96*$C96),(G96*$C96)/'1. Table of contents'!$B$49)</f>
        <v>0</v>
      </c>
      <c r="I96" s="14"/>
      <c r="J96" s="66">
        <f>IF('1. Table of contents'!$E38='1. Table of contents'!$H$28,(I96*$C96),(I96*$C96)/'1. Table of contents'!$B$49)</f>
        <v>0</v>
      </c>
      <c r="K96" s="14"/>
      <c r="L96" s="66">
        <f>IF('1. Table of contents'!$E38='1. Table of contents'!$H$28,(K96*$C96),(K96*$C96)/'1. Table of contents'!$B$49)</f>
        <v>0</v>
      </c>
      <c r="M96" s="105">
        <f t="shared" si="16"/>
        <v>0</v>
      </c>
      <c r="N96" s="14"/>
      <c r="O96" s="58"/>
      <c r="P96" s="98" t="str">
        <f t="shared" si="14"/>
        <v>.</v>
      </c>
      <c r="V96" s="4"/>
      <c r="Y96" s="4"/>
      <c r="AE96" s="99">
        <f t="shared" si="15"/>
        <v>0</v>
      </c>
      <c r="AF96" s="99"/>
      <c r="AG96" s="99">
        <f t="shared" si="17"/>
        <v>0</v>
      </c>
      <c r="AH96" s="99">
        <f t="shared" si="18"/>
        <v>1</v>
      </c>
      <c r="AI96" s="99">
        <f t="shared" si="19"/>
        <v>0</v>
      </c>
      <c r="AJ96" s="99">
        <f t="shared" si="20"/>
        <v>1</v>
      </c>
    </row>
    <row r="97" spans="1:36" ht="15">
      <c r="A97" s="377" t="str">
        <f>'1. Table of contents'!B39</f>
        <v>P12 -</v>
      </c>
      <c r="B97" s="378"/>
      <c r="C97" s="386"/>
      <c r="D97" s="387"/>
      <c r="E97" s="14"/>
      <c r="F97" s="66">
        <f>IF('1. Table of contents'!$E39='1. Table of contents'!$H$28,(E97*$C97),(E97*$C97)/'1. Table of contents'!$B$49)</f>
        <v>0</v>
      </c>
      <c r="G97" s="14"/>
      <c r="H97" s="66">
        <f>IF('1. Table of contents'!$E39='1. Table of contents'!$H$28,(G97*$C97),(G97*$C97)/'1. Table of contents'!$B$49)</f>
        <v>0</v>
      </c>
      <c r="I97" s="14"/>
      <c r="J97" s="66">
        <f>IF('1. Table of contents'!$E39='1. Table of contents'!$H$28,(I97*$C97),(I97*$C97)/'1. Table of contents'!$B$49)</f>
        <v>0</v>
      </c>
      <c r="K97" s="14"/>
      <c r="L97" s="66">
        <f>IF('1. Table of contents'!$E39='1. Table of contents'!$H$28,(K97*$C97),(K97*$C97)/'1. Table of contents'!$B$49)</f>
        <v>0</v>
      </c>
      <c r="M97" s="105">
        <f t="shared" si="16"/>
        <v>0</v>
      </c>
      <c r="N97" s="14"/>
      <c r="O97" s="58"/>
      <c r="P97" s="98" t="str">
        <f t="shared" si="14"/>
        <v>.</v>
      </c>
      <c r="V97" s="4"/>
      <c r="Y97" s="4"/>
      <c r="AE97" s="99">
        <f t="shared" si="15"/>
        <v>0</v>
      </c>
      <c r="AF97" s="99"/>
      <c r="AG97" s="99">
        <f t="shared" si="17"/>
        <v>0</v>
      </c>
      <c r="AH97" s="99">
        <f aca="true" t="shared" si="21" ref="AH97:AH104">IF(AE97+AG97=0,1,0)</f>
        <v>1</v>
      </c>
      <c r="AI97" s="99">
        <f aca="true" t="shared" si="22" ref="AI97:AI104">IF(AE97+AG97=2,1,0)</f>
        <v>0</v>
      </c>
      <c r="AJ97" s="99">
        <f aca="true" t="shared" si="23" ref="AJ97:AJ104">AH97+AI97</f>
        <v>1</v>
      </c>
    </row>
    <row r="98" spans="1:36" ht="15">
      <c r="A98" s="377" t="str">
        <f>'1. Table of contents'!B40</f>
        <v>P13 -</v>
      </c>
      <c r="B98" s="378"/>
      <c r="C98" s="386"/>
      <c r="D98" s="387"/>
      <c r="E98" s="14"/>
      <c r="F98" s="66">
        <f>IF('1. Table of contents'!$E40='1. Table of contents'!$H$28,(E98*$C98),(E98*$C98)/'1. Table of contents'!$B$49)</f>
        <v>0</v>
      </c>
      <c r="G98" s="14"/>
      <c r="H98" s="66">
        <f>IF('1. Table of contents'!$E40='1. Table of contents'!$H$28,(G98*$C98),(G98*$C98)/'1. Table of contents'!$B$49)</f>
        <v>0</v>
      </c>
      <c r="I98" s="14"/>
      <c r="J98" s="66">
        <f>IF('1. Table of contents'!$E40='1. Table of contents'!$H$28,(I98*$C98),(I98*$C98)/'1. Table of contents'!$B$49)</f>
        <v>0</v>
      </c>
      <c r="K98" s="14"/>
      <c r="L98" s="66">
        <f>IF('1. Table of contents'!$E40='1. Table of contents'!$H$28,(K98*$C98),(K98*$C98)/'1. Table of contents'!$B$49)</f>
        <v>0</v>
      </c>
      <c r="M98" s="105">
        <f t="shared" si="16"/>
        <v>0</v>
      </c>
      <c r="N98" s="14"/>
      <c r="O98" s="58"/>
      <c r="P98" s="98" t="str">
        <f t="shared" si="14"/>
        <v>.</v>
      </c>
      <c r="V98" s="4"/>
      <c r="Y98" s="4"/>
      <c r="AE98" s="99">
        <f t="shared" si="15"/>
        <v>0</v>
      </c>
      <c r="AF98" s="99"/>
      <c r="AG98" s="99">
        <f t="shared" si="17"/>
        <v>0</v>
      </c>
      <c r="AH98" s="99">
        <f t="shared" si="21"/>
        <v>1</v>
      </c>
      <c r="AI98" s="99">
        <f t="shared" si="22"/>
        <v>0</v>
      </c>
      <c r="AJ98" s="99">
        <f t="shared" si="23"/>
        <v>1</v>
      </c>
    </row>
    <row r="99" spans="1:36" ht="15">
      <c r="A99" s="377" t="str">
        <f>'1. Table of contents'!B41</f>
        <v>P14 -</v>
      </c>
      <c r="B99" s="378"/>
      <c r="C99" s="386"/>
      <c r="D99" s="387"/>
      <c r="E99" s="14"/>
      <c r="F99" s="66">
        <f>IF('1. Table of contents'!$E41='1. Table of contents'!$H$28,(E99*$C99),(E99*$C99)/'1. Table of contents'!$B$49)</f>
        <v>0</v>
      </c>
      <c r="G99" s="14"/>
      <c r="H99" s="66">
        <f>IF('1. Table of contents'!$E41='1. Table of contents'!$H$28,(G99*$C99),(G99*$C99)/'1. Table of contents'!$B$49)</f>
        <v>0</v>
      </c>
      <c r="I99" s="14"/>
      <c r="J99" s="66">
        <f>IF('1. Table of contents'!$E41='1. Table of contents'!$H$28,(I99*$C99),(I99*$C99)/'1. Table of contents'!$B$49)</f>
        <v>0</v>
      </c>
      <c r="K99" s="14"/>
      <c r="L99" s="66">
        <f>IF('1. Table of contents'!$E41='1. Table of contents'!$H$28,(K99*$C99),(K99*$C99)/'1. Table of contents'!$B$49)</f>
        <v>0</v>
      </c>
      <c r="M99" s="105">
        <f t="shared" si="16"/>
        <v>0</v>
      </c>
      <c r="N99" s="14"/>
      <c r="O99" s="58"/>
      <c r="P99" s="98" t="str">
        <f t="shared" si="14"/>
        <v>.</v>
      </c>
      <c r="V99" s="4"/>
      <c r="Y99" s="4"/>
      <c r="AE99" s="99">
        <f t="shared" si="15"/>
        <v>0</v>
      </c>
      <c r="AF99" s="99"/>
      <c r="AG99" s="99">
        <f t="shared" si="17"/>
        <v>0</v>
      </c>
      <c r="AH99" s="99">
        <f t="shared" si="21"/>
        <v>1</v>
      </c>
      <c r="AI99" s="99">
        <f t="shared" si="22"/>
        <v>0</v>
      </c>
      <c r="AJ99" s="99">
        <f t="shared" si="23"/>
        <v>1</v>
      </c>
    </row>
    <row r="100" spans="1:36" ht="15">
      <c r="A100" s="377" t="str">
        <f>'1. Table of contents'!B42</f>
        <v>P15 -</v>
      </c>
      <c r="B100" s="378"/>
      <c r="C100" s="386"/>
      <c r="D100" s="387"/>
      <c r="E100" s="14"/>
      <c r="F100" s="66">
        <f>IF('1. Table of contents'!$E42='1. Table of contents'!$H$28,(E100*$C100),(E100*$C100)/'1. Table of contents'!$B$49)</f>
        <v>0</v>
      </c>
      <c r="G100" s="14"/>
      <c r="H100" s="66">
        <f>IF('1. Table of contents'!$E42='1. Table of contents'!$H$28,(G100*$C100),(G100*$C100)/'1. Table of contents'!$B$49)</f>
        <v>0</v>
      </c>
      <c r="I100" s="14"/>
      <c r="J100" s="66">
        <f>IF('1. Table of contents'!$E42='1. Table of contents'!$H$28,(I100*$C100),(I100*$C100)/'1. Table of contents'!$B$49)</f>
        <v>0</v>
      </c>
      <c r="K100" s="14"/>
      <c r="L100" s="66">
        <f>IF('1. Table of contents'!$E42='1. Table of contents'!$H$28,(K100*$C100),(K100*$C100)/'1. Table of contents'!$B$49)</f>
        <v>0</v>
      </c>
      <c r="M100" s="105">
        <f t="shared" si="16"/>
        <v>0</v>
      </c>
      <c r="N100" s="14"/>
      <c r="O100" s="58"/>
      <c r="P100" s="98" t="str">
        <f t="shared" si="14"/>
        <v>.</v>
      </c>
      <c r="V100" s="4"/>
      <c r="Y100" s="4"/>
      <c r="AE100" s="99">
        <f t="shared" si="15"/>
        <v>0</v>
      </c>
      <c r="AF100" s="99"/>
      <c r="AG100" s="99">
        <f t="shared" si="17"/>
        <v>0</v>
      </c>
      <c r="AH100" s="99">
        <f t="shared" si="21"/>
        <v>1</v>
      </c>
      <c r="AI100" s="99">
        <f t="shared" si="22"/>
        <v>0</v>
      </c>
      <c r="AJ100" s="99">
        <f t="shared" si="23"/>
        <v>1</v>
      </c>
    </row>
    <row r="101" spans="1:36" ht="15">
      <c r="A101" s="377" t="str">
        <f>'1. Table of contents'!B43</f>
        <v>P16 -</v>
      </c>
      <c r="B101" s="378"/>
      <c r="C101" s="386"/>
      <c r="D101" s="387"/>
      <c r="E101" s="14"/>
      <c r="F101" s="66">
        <f>IF('1. Table of contents'!$E43='1. Table of contents'!$H$28,(E101*$C101),(E101*$C101)/'1. Table of contents'!$B$49)</f>
        <v>0</v>
      </c>
      <c r="G101" s="14"/>
      <c r="H101" s="66">
        <f>IF('1. Table of contents'!$E43='1. Table of contents'!$H$28,(G101*$C101),(G101*$C101)/'1. Table of contents'!$B$49)</f>
        <v>0</v>
      </c>
      <c r="I101" s="14"/>
      <c r="J101" s="66">
        <f>IF('1. Table of contents'!$E43='1. Table of contents'!$H$28,(I101*$C101),(I101*$C101)/'1. Table of contents'!$B$49)</f>
        <v>0</v>
      </c>
      <c r="K101" s="14"/>
      <c r="L101" s="66">
        <f>IF('1. Table of contents'!$E43='1. Table of contents'!$H$28,(K101*$C101),(K101*$C101)/'1. Table of contents'!$B$49)</f>
        <v>0</v>
      </c>
      <c r="M101" s="105">
        <f t="shared" si="16"/>
        <v>0</v>
      </c>
      <c r="N101" s="14"/>
      <c r="O101" s="58"/>
      <c r="P101" s="98" t="str">
        <f t="shared" si="14"/>
        <v>.</v>
      </c>
      <c r="V101" s="4"/>
      <c r="Y101" s="4"/>
      <c r="AE101" s="99">
        <f t="shared" si="15"/>
        <v>0</v>
      </c>
      <c r="AF101" s="99"/>
      <c r="AG101" s="99">
        <f t="shared" si="17"/>
        <v>0</v>
      </c>
      <c r="AH101" s="99">
        <f t="shared" si="21"/>
        <v>1</v>
      </c>
      <c r="AI101" s="99">
        <f t="shared" si="22"/>
        <v>0</v>
      </c>
      <c r="AJ101" s="99">
        <f t="shared" si="23"/>
        <v>1</v>
      </c>
    </row>
    <row r="102" spans="1:36" ht="15">
      <c r="A102" s="377" t="str">
        <f>'1. Table of contents'!B44</f>
        <v>P17 -</v>
      </c>
      <c r="B102" s="378"/>
      <c r="C102" s="386"/>
      <c r="D102" s="387"/>
      <c r="E102" s="14"/>
      <c r="F102" s="66">
        <f>IF('1. Table of contents'!$E44='1. Table of contents'!$H$28,(E102*$C102),(E102*$C102)/'1. Table of contents'!$B$49)</f>
        <v>0</v>
      </c>
      <c r="G102" s="14"/>
      <c r="H102" s="66">
        <f>IF('1. Table of contents'!$E44='1. Table of contents'!$H$28,(G102*$C102),(G102*$C102)/'1. Table of contents'!$B$49)</f>
        <v>0</v>
      </c>
      <c r="I102" s="14"/>
      <c r="J102" s="66">
        <f>IF('1. Table of contents'!$E44='1. Table of contents'!$H$28,(I102*$C102),(I102*$C102)/'1. Table of contents'!$B$49)</f>
        <v>0</v>
      </c>
      <c r="K102" s="14"/>
      <c r="L102" s="66">
        <f>IF('1. Table of contents'!$E44='1. Table of contents'!$H$28,(K102*$C102),(K102*$C102)/'1. Table of contents'!$B$49)</f>
        <v>0</v>
      </c>
      <c r="M102" s="105">
        <f t="shared" si="16"/>
        <v>0</v>
      </c>
      <c r="N102" s="14"/>
      <c r="O102" s="58"/>
      <c r="P102" s="98" t="str">
        <f t="shared" si="14"/>
        <v>.</v>
      </c>
      <c r="V102" s="4"/>
      <c r="Y102" s="4"/>
      <c r="AE102" s="99">
        <f t="shared" si="15"/>
        <v>0</v>
      </c>
      <c r="AF102" s="99"/>
      <c r="AG102" s="99">
        <f t="shared" si="17"/>
        <v>0</v>
      </c>
      <c r="AH102" s="99">
        <f t="shared" si="21"/>
        <v>1</v>
      </c>
      <c r="AI102" s="99">
        <f t="shared" si="22"/>
        <v>0</v>
      </c>
      <c r="AJ102" s="99">
        <f t="shared" si="23"/>
        <v>1</v>
      </c>
    </row>
    <row r="103" spans="1:36" ht="15">
      <c r="A103" s="377" t="str">
        <f>'1. Table of contents'!B45</f>
        <v>P18 -</v>
      </c>
      <c r="B103" s="378"/>
      <c r="C103" s="386"/>
      <c r="D103" s="387"/>
      <c r="E103" s="14"/>
      <c r="F103" s="66">
        <f>IF('1. Table of contents'!$E45='1. Table of contents'!$H$28,(E103*$C103),(E103*$C103)/'1. Table of contents'!$B$49)</f>
        <v>0</v>
      </c>
      <c r="G103" s="14"/>
      <c r="H103" s="66">
        <f>IF('1. Table of contents'!$E45='1. Table of contents'!$H$28,(G103*$C103),(G103*$C103)/'1. Table of contents'!$B$49)</f>
        <v>0</v>
      </c>
      <c r="I103" s="14"/>
      <c r="J103" s="66">
        <f>IF('1. Table of contents'!$E45='1. Table of contents'!$H$28,(I103*$C103),(I103*$C103)/'1. Table of contents'!$B$49)</f>
        <v>0</v>
      </c>
      <c r="K103" s="14"/>
      <c r="L103" s="66">
        <f>IF('1. Table of contents'!$E45='1. Table of contents'!$H$28,(K103*$C103),(K103*$C103)/'1. Table of contents'!$B$49)</f>
        <v>0</v>
      </c>
      <c r="M103" s="105">
        <f t="shared" si="16"/>
        <v>0</v>
      </c>
      <c r="N103" s="14"/>
      <c r="O103" s="58"/>
      <c r="P103" s="98" t="str">
        <f t="shared" si="14"/>
        <v>.</v>
      </c>
      <c r="V103" s="4"/>
      <c r="Y103" s="4"/>
      <c r="AE103" s="99">
        <f t="shared" si="15"/>
        <v>0</v>
      </c>
      <c r="AF103" s="99"/>
      <c r="AG103" s="99">
        <f t="shared" si="17"/>
        <v>0</v>
      </c>
      <c r="AH103" s="99">
        <f t="shared" si="21"/>
        <v>1</v>
      </c>
      <c r="AI103" s="99">
        <f t="shared" si="22"/>
        <v>0</v>
      </c>
      <c r="AJ103" s="99">
        <f t="shared" si="23"/>
        <v>1</v>
      </c>
    </row>
    <row r="104" spans="1:36" ht="15">
      <c r="A104" s="377" t="str">
        <f>'1. Table of contents'!B46</f>
        <v>P19 -</v>
      </c>
      <c r="B104" s="378"/>
      <c r="C104" s="386"/>
      <c r="D104" s="387"/>
      <c r="E104" s="14"/>
      <c r="F104" s="66">
        <f>IF('1. Table of contents'!$E46='1. Table of contents'!$H$28,(E104*$C104),(E104*$C104)/'1. Table of contents'!$B$49)</f>
        <v>0</v>
      </c>
      <c r="G104" s="14"/>
      <c r="H104" s="66">
        <f>IF('1. Table of contents'!$E46='1. Table of contents'!$H$28,(G104*$C104),(G104*$C104)/'1. Table of contents'!$B$49)</f>
        <v>0</v>
      </c>
      <c r="I104" s="14"/>
      <c r="J104" s="66">
        <f>IF('1. Table of contents'!$E46='1. Table of contents'!$H$28,(I104*$C104),(I104*$C104)/'1. Table of contents'!$B$49)</f>
        <v>0</v>
      </c>
      <c r="K104" s="14"/>
      <c r="L104" s="66">
        <f>IF('1. Table of contents'!$E46='1. Table of contents'!$H$28,(K104*$C104),(K104*$C104)/'1. Table of contents'!$B$49)</f>
        <v>0</v>
      </c>
      <c r="M104" s="105">
        <f t="shared" si="16"/>
        <v>0</v>
      </c>
      <c r="N104" s="14"/>
      <c r="O104" s="58"/>
      <c r="P104" s="98" t="str">
        <f t="shared" si="14"/>
        <v>.</v>
      </c>
      <c r="V104" s="4"/>
      <c r="Y104" s="4"/>
      <c r="AE104" s="99">
        <f t="shared" si="15"/>
        <v>0</v>
      </c>
      <c r="AF104" s="99"/>
      <c r="AG104" s="99">
        <f t="shared" si="17"/>
        <v>0</v>
      </c>
      <c r="AH104" s="99">
        <f t="shared" si="21"/>
        <v>1</v>
      </c>
      <c r="AI104" s="99">
        <f t="shared" si="22"/>
        <v>0</v>
      </c>
      <c r="AJ104" s="99">
        <f t="shared" si="23"/>
        <v>1</v>
      </c>
    </row>
    <row r="105" spans="1:36" ht="15">
      <c r="A105" s="377" t="str">
        <f>'1. Table of contents'!B47</f>
        <v>P20 -</v>
      </c>
      <c r="B105" s="378"/>
      <c r="C105" s="386"/>
      <c r="D105" s="387"/>
      <c r="E105" s="14"/>
      <c r="F105" s="66">
        <f>IF('1. Table of contents'!$E47='1. Table of contents'!$H$28,(E105*$C105),(E105*$C105)/'1. Table of contents'!$B$49)</f>
        <v>0</v>
      </c>
      <c r="G105" s="14"/>
      <c r="H105" s="66">
        <f>IF('1. Table of contents'!$E47='1. Table of contents'!$H$28,(G105*$C105),(G105*$C105)/'1. Table of contents'!$B$49)</f>
        <v>0</v>
      </c>
      <c r="I105" s="14"/>
      <c r="J105" s="66">
        <f>IF('1. Table of contents'!$E47='1. Table of contents'!$H$28,(I105*$C105),(I105*$C105)/'1. Table of contents'!$B$49)</f>
        <v>0</v>
      </c>
      <c r="K105" s="14"/>
      <c r="L105" s="66">
        <f>IF('1. Table of contents'!$E47='1. Table of contents'!$H$28,(K105*$C105),(K105*$C105)/'1. Table of contents'!$B$49)</f>
        <v>0</v>
      </c>
      <c r="M105" s="105">
        <f t="shared" si="16"/>
        <v>0</v>
      </c>
      <c r="N105" s="14"/>
      <c r="O105" s="58"/>
      <c r="P105" s="98" t="str">
        <f t="shared" si="14"/>
        <v>.</v>
      </c>
      <c r="V105" s="4"/>
      <c r="Y105" s="4"/>
      <c r="AE105" s="99">
        <f t="shared" si="15"/>
        <v>0</v>
      </c>
      <c r="AF105" s="99"/>
      <c r="AG105" s="99">
        <f t="shared" si="17"/>
        <v>0</v>
      </c>
      <c r="AH105" s="99">
        <f t="shared" si="18"/>
        <v>1</v>
      </c>
      <c r="AI105" s="99">
        <f t="shared" si="19"/>
        <v>0</v>
      </c>
      <c r="AJ105" s="99">
        <f t="shared" si="20"/>
        <v>1</v>
      </c>
    </row>
    <row r="106" spans="1:36" ht="15">
      <c r="A106" s="409" t="s">
        <v>159</v>
      </c>
      <c r="B106" s="410"/>
      <c r="C106" s="411"/>
      <c r="D106" s="412"/>
      <c r="E106" s="105">
        <f aca="true" t="shared" si="24" ref="E106:L106">SUM(E86:E105)</f>
        <v>0</v>
      </c>
      <c r="F106" s="105">
        <f t="shared" si="24"/>
        <v>0</v>
      </c>
      <c r="G106" s="105">
        <f t="shared" si="24"/>
        <v>0</v>
      </c>
      <c r="H106" s="105">
        <f t="shared" si="24"/>
        <v>0</v>
      </c>
      <c r="I106" s="105">
        <f t="shared" si="24"/>
        <v>0</v>
      </c>
      <c r="J106" s="105">
        <f t="shared" si="24"/>
        <v>0</v>
      </c>
      <c r="K106" s="105">
        <f t="shared" si="24"/>
        <v>0</v>
      </c>
      <c r="L106" s="105">
        <f t="shared" si="24"/>
        <v>0</v>
      </c>
      <c r="M106" s="105">
        <f t="shared" si="16"/>
        <v>0</v>
      </c>
      <c r="N106" s="215">
        <f>SUM(N86:N105)</f>
        <v>0</v>
      </c>
      <c r="O106" s="58"/>
      <c r="P106" s="98"/>
      <c r="V106" s="4"/>
      <c r="Y106" s="4"/>
      <c r="AE106" s="99">
        <f t="shared" si="15"/>
        <v>0</v>
      </c>
      <c r="AF106" s="99"/>
      <c r="AG106" s="99">
        <f t="shared" si="17"/>
        <v>0</v>
      </c>
      <c r="AH106" s="99">
        <f t="shared" si="18"/>
        <v>1</v>
      </c>
      <c r="AI106" s="99">
        <f t="shared" si="19"/>
        <v>0</v>
      </c>
      <c r="AJ106" s="99">
        <f t="shared" si="20"/>
        <v>1</v>
      </c>
    </row>
    <row r="107" ht="15"/>
    <row r="108" spans="1:25" ht="24" customHeight="1">
      <c r="A108" s="407" t="s">
        <v>166</v>
      </c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67"/>
      <c r="O108" s="67"/>
      <c r="P108" s="67"/>
      <c r="Q108" s="67"/>
      <c r="R108" s="67"/>
      <c r="S108" s="67"/>
      <c r="T108" s="67"/>
      <c r="V108" s="4"/>
      <c r="Y108" s="4"/>
    </row>
    <row r="109" spans="1:25" ht="18.75" customHeight="1" hidden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V109" s="4"/>
      <c r="Y109" s="4"/>
    </row>
    <row r="110" spans="1:25" ht="29.25" customHeight="1">
      <c r="A110" s="414" t="s">
        <v>167</v>
      </c>
      <c r="B110" s="320"/>
      <c r="C110" s="320"/>
      <c r="D110" s="320"/>
      <c r="E110" s="41" t="s">
        <v>168</v>
      </c>
      <c r="F110" s="273"/>
      <c r="J110" s="1"/>
      <c r="K110" s="1"/>
      <c r="L110" s="1"/>
      <c r="M110" s="1"/>
      <c r="V110" s="4"/>
      <c r="Y110" s="4"/>
    </row>
    <row r="111" spans="1:25" ht="18.75" hidden="1">
      <c r="A111" s="234" t="s">
        <v>37</v>
      </c>
      <c r="B111" s="174"/>
      <c r="C111" s="17"/>
      <c r="D111" s="17"/>
      <c r="E111" s="68"/>
      <c r="F111" s="69"/>
      <c r="M111" s="1"/>
      <c r="V111" s="4"/>
      <c r="Y111" s="4"/>
    </row>
    <row r="112" spans="1:25" ht="18.75" hidden="1">
      <c r="A112" s="233" t="s">
        <v>29</v>
      </c>
      <c r="B112" s="174"/>
      <c r="C112" s="17"/>
      <c r="D112" s="17"/>
      <c r="E112" s="68"/>
      <c r="F112" s="68"/>
      <c r="M112" s="1"/>
      <c r="V112" s="4"/>
      <c r="Y112" s="4"/>
    </row>
    <row r="113" spans="1:25" ht="18.75" hidden="1">
      <c r="A113" s="232" t="s">
        <v>64</v>
      </c>
      <c r="B113" s="174"/>
      <c r="C113" s="17"/>
      <c r="D113" s="17"/>
      <c r="E113" s="68"/>
      <c r="F113" s="68"/>
      <c r="M113" s="1"/>
      <c r="V113" s="4"/>
      <c r="Y113" s="4"/>
    </row>
    <row r="114" spans="1:27" ht="15">
      <c r="A114" s="17"/>
      <c r="B114" s="17"/>
      <c r="C114" s="17"/>
      <c r="D114" s="17"/>
      <c r="E114" s="68"/>
      <c r="F114" s="68"/>
      <c r="M114" s="1"/>
      <c r="P114" s="143" t="s">
        <v>38</v>
      </c>
      <c r="V114" s="4"/>
      <c r="Y114" s="4"/>
      <c r="AA114" s="143" t="s">
        <v>38</v>
      </c>
    </row>
    <row r="115" spans="1:29" s="71" customFormat="1" ht="45">
      <c r="A115" s="274" t="s">
        <v>169</v>
      </c>
      <c r="B115" s="275" t="s">
        <v>170</v>
      </c>
      <c r="C115" s="275" t="s">
        <v>171</v>
      </c>
      <c r="D115" s="275" t="s">
        <v>32</v>
      </c>
      <c r="E115" s="275" t="s">
        <v>33</v>
      </c>
      <c r="F115" s="275" t="s">
        <v>34</v>
      </c>
      <c r="G115" s="275" t="s">
        <v>35</v>
      </c>
      <c r="H115" s="276" t="s">
        <v>172</v>
      </c>
      <c r="I115" s="277" t="s">
        <v>163</v>
      </c>
      <c r="J115" s="140"/>
      <c r="K115" s="140"/>
      <c r="L115" s="278" t="s">
        <v>32</v>
      </c>
      <c r="M115" s="278" t="s">
        <v>33</v>
      </c>
      <c r="N115" s="278" t="s">
        <v>34</v>
      </c>
      <c r="O115" s="278" t="s">
        <v>35</v>
      </c>
      <c r="P115" s="140"/>
      <c r="Q115" s="140"/>
      <c r="R115" s="140"/>
      <c r="S115" s="141" t="s">
        <v>36</v>
      </c>
      <c r="T115" s="141"/>
      <c r="U115" s="141"/>
      <c r="V115" s="142" t="s">
        <v>30</v>
      </c>
      <c r="W115" s="142" t="s">
        <v>31</v>
      </c>
      <c r="X115" s="142" t="s">
        <v>32</v>
      </c>
      <c r="Y115" s="142" t="s">
        <v>33</v>
      </c>
      <c r="Z115" s="142" t="s">
        <v>34</v>
      </c>
      <c r="AA115" s="142" t="s">
        <v>35</v>
      </c>
      <c r="AB115" s="42"/>
      <c r="AC115" s="42"/>
    </row>
    <row r="116" spans="1:36" ht="15">
      <c r="A116" s="279" t="s">
        <v>173</v>
      </c>
      <c r="B116" s="103"/>
      <c r="C116" s="175"/>
      <c r="D116" s="14"/>
      <c r="E116" s="14"/>
      <c r="F116" s="14"/>
      <c r="G116" s="14"/>
      <c r="H116" s="105">
        <f aca="true" t="shared" si="25" ref="H116:H155">SUM(L116:O116)</f>
        <v>0</v>
      </c>
      <c r="I116" s="12"/>
      <c r="J116" s="72" t="s">
        <v>29</v>
      </c>
      <c r="L116" s="66">
        <f>IF($C116='1. Table of contents'!$H$28,D116,D116/'1. Table of contents'!$B$49)</f>
        <v>0</v>
      </c>
      <c r="M116" s="66">
        <f>IF($C116='1. Table of contents'!$H$28,E116,E116/'1. Table of contents'!$B$49)</f>
        <v>0</v>
      </c>
      <c r="N116" s="66">
        <f>IF($C116='1. Table of contents'!$H$28,F116,F116/'1. Table of contents'!$B$49)</f>
        <v>0</v>
      </c>
      <c r="O116" s="66">
        <f>IF($C116='1. Table of contents'!$H$28,G116,G116/'1. Table of contents'!$B$49)</f>
        <v>0</v>
      </c>
      <c r="P116" s="127" t="str">
        <f aca="true" t="shared" si="26" ref="P116:P135">IF(AJ116=1,".","data missing")</f>
        <v>.</v>
      </c>
      <c r="Q116" s="73"/>
      <c r="S116" s="4" t="str">
        <f aca="true" t="shared" si="27" ref="S116:S135">+A86</f>
        <v>LP-</v>
      </c>
      <c r="V116" s="74">
        <v>0</v>
      </c>
      <c r="W116" s="74">
        <v>0</v>
      </c>
      <c r="X116" s="74">
        <f aca="true" t="shared" si="28" ref="X116:X135">SUMIF($B$116:$B$155,$S116,L$116:L$155)</f>
        <v>0</v>
      </c>
      <c r="Y116" s="74">
        <f aca="true" t="shared" si="29" ref="Y116:Y135">SUMIF($B$116:$B$155,$S116,M$116:M$155)</f>
        <v>0</v>
      </c>
      <c r="Z116" s="74">
        <f aca="true" t="shared" si="30" ref="Z116:Z135">SUMIF($B$116:$B$155,$S116,N$116:N$155)</f>
        <v>0</v>
      </c>
      <c r="AA116" s="74">
        <f aca="true" t="shared" si="31" ref="AA116:AA135">SUMIF($B$116:$B$155,$S116,O$116:O$155)</f>
        <v>0</v>
      </c>
      <c r="AB116" s="75">
        <f aca="true" t="shared" si="32" ref="AB116:AB135">SUM(V116:AA116)</f>
        <v>0</v>
      </c>
      <c r="AE116" s="99">
        <f aca="true" t="shared" si="33" ref="AE116:AE156">IF(B116=AN116,0,1)</f>
        <v>0</v>
      </c>
      <c r="AF116" s="99">
        <f aca="true" t="shared" si="34" ref="AF116:AF156">IF(C116=AN116,0,1)</f>
        <v>0</v>
      </c>
      <c r="AG116" s="99">
        <f>IF(D116+E116+F116+G116=0,0,1)</f>
        <v>0</v>
      </c>
      <c r="AH116" s="99">
        <f>IF(AE116+AF116+AG116=0,1,0)</f>
        <v>1</v>
      </c>
      <c r="AI116" s="99">
        <f>IF(AE116+AF116+AG116=3,1,0)</f>
        <v>0</v>
      </c>
      <c r="AJ116" s="99">
        <f aca="true" t="shared" si="35" ref="AJ116:AJ136">AH116+AI116</f>
        <v>1</v>
      </c>
    </row>
    <row r="117" spans="1:36" ht="15">
      <c r="A117" s="279" t="s">
        <v>174</v>
      </c>
      <c r="B117" s="103"/>
      <c r="C117" s="175"/>
      <c r="D117" s="14"/>
      <c r="E117" s="14"/>
      <c r="F117" s="14"/>
      <c r="G117" s="14"/>
      <c r="H117" s="105">
        <f t="shared" si="25"/>
        <v>0</v>
      </c>
      <c r="I117" s="12"/>
      <c r="J117" s="160" t="s">
        <v>64</v>
      </c>
      <c r="L117" s="66">
        <f>IF($C117='1. Table of contents'!$H$28,D117,D117/'1. Table of contents'!$B$49)</f>
        <v>0</v>
      </c>
      <c r="M117" s="66">
        <f>IF($C117='1. Table of contents'!$H$28,E117,E117/'1. Table of contents'!$B$49)</f>
        <v>0</v>
      </c>
      <c r="N117" s="66">
        <f>IF($C117='1. Table of contents'!$H$28,F117,F117/'1. Table of contents'!$B$49)</f>
        <v>0</v>
      </c>
      <c r="O117" s="66">
        <f>IF($C117='1. Table of contents'!$H$28,G117,G117/'1. Table of contents'!$B$49)</f>
        <v>0</v>
      </c>
      <c r="P117" s="98" t="str">
        <f t="shared" si="26"/>
        <v>.</v>
      </c>
      <c r="Q117" s="73"/>
      <c r="S117" s="4" t="str">
        <f t="shared" si="27"/>
        <v>P2 -</v>
      </c>
      <c r="V117" s="74">
        <v>0</v>
      </c>
      <c r="W117" s="74">
        <v>0</v>
      </c>
      <c r="X117" s="74">
        <f t="shared" si="28"/>
        <v>0</v>
      </c>
      <c r="Y117" s="74">
        <f t="shared" si="29"/>
        <v>0</v>
      </c>
      <c r="Z117" s="74">
        <f t="shared" si="30"/>
        <v>0</v>
      </c>
      <c r="AA117" s="74">
        <f t="shared" si="31"/>
        <v>0</v>
      </c>
      <c r="AB117" s="75">
        <f t="shared" si="32"/>
        <v>0</v>
      </c>
      <c r="AE117" s="99">
        <f t="shared" si="33"/>
        <v>0</v>
      </c>
      <c r="AF117" s="99">
        <f t="shared" si="34"/>
        <v>0</v>
      </c>
      <c r="AG117" s="99">
        <f aca="true" t="shared" si="36" ref="AG117:AG156">IF(D117+E117+F117+G117=0,0,1)</f>
        <v>0</v>
      </c>
      <c r="AH117" s="99">
        <f aca="true" t="shared" si="37" ref="AH117:AH136">IF(AE117+AF117+AG117=0,1,0)</f>
        <v>1</v>
      </c>
      <c r="AI117" s="99">
        <f aca="true" t="shared" si="38" ref="AI117:AI136">IF(AE117+AF117+AG117=3,1,0)</f>
        <v>0</v>
      </c>
      <c r="AJ117" s="99">
        <f t="shared" si="35"/>
        <v>1</v>
      </c>
    </row>
    <row r="118" spans="1:36" ht="15">
      <c r="A118" s="279" t="s">
        <v>175</v>
      </c>
      <c r="B118" s="103"/>
      <c r="C118" s="175"/>
      <c r="D118" s="14"/>
      <c r="E118" s="14"/>
      <c r="F118" s="14"/>
      <c r="G118" s="14"/>
      <c r="H118" s="105">
        <f t="shared" si="25"/>
        <v>0</v>
      </c>
      <c r="I118" s="12"/>
      <c r="L118" s="66">
        <f>IF($C118='1. Table of contents'!$H$28,D118,D118/'1. Table of contents'!$B$49)</f>
        <v>0</v>
      </c>
      <c r="M118" s="66">
        <f>IF($C118='1. Table of contents'!$H$28,E118,E118/'1. Table of contents'!$B$49)</f>
        <v>0</v>
      </c>
      <c r="N118" s="66">
        <f>IF($C118='1. Table of contents'!$H$28,F118,F118/'1. Table of contents'!$B$49)</f>
        <v>0</v>
      </c>
      <c r="O118" s="66">
        <f>IF($C118='1. Table of contents'!$H$28,G118,G118/'1. Table of contents'!$B$49)</f>
        <v>0</v>
      </c>
      <c r="P118" s="98" t="str">
        <f t="shared" si="26"/>
        <v>.</v>
      </c>
      <c r="Q118" s="73"/>
      <c r="S118" s="4" t="str">
        <f t="shared" si="27"/>
        <v>P3 - </v>
      </c>
      <c r="V118" s="74">
        <v>0</v>
      </c>
      <c r="W118" s="74">
        <v>0</v>
      </c>
      <c r="X118" s="74">
        <f t="shared" si="28"/>
        <v>0</v>
      </c>
      <c r="Y118" s="74">
        <f t="shared" si="29"/>
        <v>0</v>
      </c>
      <c r="Z118" s="74">
        <f t="shared" si="30"/>
        <v>0</v>
      </c>
      <c r="AA118" s="74">
        <f t="shared" si="31"/>
        <v>0</v>
      </c>
      <c r="AB118" s="75">
        <f t="shared" si="32"/>
        <v>0</v>
      </c>
      <c r="AE118" s="99">
        <f t="shared" si="33"/>
        <v>0</v>
      </c>
      <c r="AF118" s="99">
        <f t="shared" si="34"/>
        <v>0</v>
      </c>
      <c r="AG118" s="99">
        <f t="shared" si="36"/>
        <v>0</v>
      </c>
      <c r="AH118" s="99">
        <f t="shared" si="37"/>
        <v>1</v>
      </c>
      <c r="AI118" s="99">
        <f t="shared" si="38"/>
        <v>0</v>
      </c>
      <c r="AJ118" s="99">
        <f t="shared" si="35"/>
        <v>1</v>
      </c>
    </row>
    <row r="119" spans="1:36" ht="15">
      <c r="A119" s="279" t="s">
        <v>176</v>
      </c>
      <c r="B119" s="103"/>
      <c r="C119" s="175"/>
      <c r="D119" s="14"/>
      <c r="E119" s="14"/>
      <c r="F119" s="14"/>
      <c r="G119" s="14"/>
      <c r="H119" s="105">
        <f t="shared" si="25"/>
        <v>0</v>
      </c>
      <c r="I119" s="12"/>
      <c r="L119" s="66">
        <f>IF($C119='1. Table of contents'!$H$28,D119,D119/'1. Table of contents'!$B$49)</f>
        <v>0</v>
      </c>
      <c r="M119" s="66">
        <f>IF($C119='1. Table of contents'!$H$28,E119,E119/'1. Table of contents'!$B$49)</f>
        <v>0</v>
      </c>
      <c r="N119" s="66">
        <f>IF($C119='1. Table of contents'!$H$28,F119,F119/'1. Table of contents'!$B$49)</f>
        <v>0</v>
      </c>
      <c r="O119" s="66">
        <f>IF($C119='1. Table of contents'!$H$28,G119,G119/'1. Table of contents'!$B$49)</f>
        <v>0</v>
      </c>
      <c r="P119" s="98" t="str">
        <f t="shared" si="26"/>
        <v>.</v>
      </c>
      <c r="Q119" s="73"/>
      <c r="S119" s="4" t="str">
        <f t="shared" si="27"/>
        <v>P4 -</v>
      </c>
      <c r="V119" s="74">
        <v>0</v>
      </c>
      <c r="W119" s="74">
        <v>0</v>
      </c>
      <c r="X119" s="74">
        <f t="shared" si="28"/>
        <v>0</v>
      </c>
      <c r="Y119" s="74">
        <f t="shared" si="29"/>
        <v>0</v>
      </c>
      <c r="Z119" s="74">
        <f t="shared" si="30"/>
        <v>0</v>
      </c>
      <c r="AA119" s="74">
        <f t="shared" si="31"/>
        <v>0</v>
      </c>
      <c r="AB119" s="75">
        <f t="shared" si="32"/>
        <v>0</v>
      </c>
      <c r="AE119" s="99">
        <f t="shared" si="33"/>
        <v>0</v>
      </c>
      <c r="AF119" s="99">
        <f t="shared" si="34"/>
        <v>0</v>
      </c>
      <c r="AG119" s="99">
        <f t="shared" si="36"/>
        <v>0</v>
      </c>
      <c r="AH119" s="99">
        <f t="shared" si="37"/>
        <v>1</v>
      </c>
      <c r="AI119" s="99">
        <f t="shared" si="38"/>
        <v>0</v>
      </c>
      <c r="AJ119" s="99">
        <f t="shared" si="35"/>
        <v>1</v>
      </c>
    </row>
    <row r="120" spans="1:36" ht="15">
      <c r="A120" s="279" t="s">
        <v>177</v>
      </c>
      <c r="B120" s="103"/>
      <c r="C120" s="175"/>
      <c r="D120" s="14"/>
      <c r="E120" s="14"/>
      <c r="F120" s="14"/>
      <c r="G120" s="14"/>
      <c r="H120" s="105">
        <f t="shared" si="25"/>
        <v>0</v>
      </c>
      <c r="I120" s="12"/>
      <c r="L120" s="66">
        <f>IF($C120='1. Table of contents'!$H$28,D120,D120/'1. Table of contents'!$B$49)</f>
        <v>0</v>
      </c>
      <c r="M120" s="66">
        <f>IF($C120='1. Table of contents'!$H$28,E120,E120/'1. Table of contents'!$B$49)</f>
        <v>0</v>
      </c>
      <c r="N120" s="66">
        <f>IF($C120='1. Table of contents'!$H$28,F120,F120/'1. Table of contents'!$B$49)</f>
        <v>0</v>
      </c>
      <c r="O120" s="66">
        <f>IF($C120='1. Table of contents'!$H$28,G120,G120/'1. Table of contents'!$B$49)</f>
        <v>0</v>
      </c>
      <c r="P120" s="98" t="str">
        <f t="shared" si="26"/>
        <v>.</v>
      </c>
      <c r="Q120" s="73"/>
      <c r="S120" s="4" t="str">
        <f t="shared" si="27"/>
        <v>P5 -</v>
      </c>
      <c r="V120" s="74">
        <v>0</v>
      </c>
      <c r="W120" s="74">
        <v>0</v>
      </c>
      <c r="X120" s="74">
        <f t="shared" si="28"/>
        <v>0</v>
      </c>
      <c r="Y120" s="74">
        <f t="shared" si="29"/>
        <v>0</v>
      </c>
      <c r="Z120" s="74">
        <f t="shared" si="30"/>
        <v>0</v>
      </c>
      <c r="AA120" s="74">
        <f t="shared" si="31"/>
        <v>0</v>
      </c>
      <c r="AB120" s="75">
        <f t="shared" si="32"/>
        <v>0</v>
      </c>
      <c r="AE120" s="99">
        <f t="shared" si="33"/>
        <v>0</v>
      </c>
      <c r="AF120" s="99">
        <f t="shared" si="34"/>
        <v>0</v>
      </c>
      <c r="AG120" s="99">
        <f t="shared" si="36"/>
        <v>0</v>
      </c>
      <c r="AH120" s="99">
        <f t="shared" si="37"/>
        <v>1</v>
      </c>
      <c r="AI120" s="99">
        <f t="shared" si="38"/>
        <v>0</v>
      </c>
      <c r="AJ120" s="99">
        <f t="shared" si="35"/>
        <v>1</v>
      </c>
    </row>
    <row r="121" spans="1:36" ht="15">
      <c r="A121" s="279" t="s">
        <v>178</v>
      </c>
      <c r="B121" s="103"/>
      <c r="C121" s="175"/>
      <c r="D121" s="14"/>
      <c r="E121" s="14"/>
      <c r="F121" s="14"/>
      <c r="G121" s="14"/>
      <c r="H121" s="105">
        <f t="shared" si="25"/>
        <v>0</v>
      </c>
      <c r="I121" s="12"/>
      <c r="L121" s="66">
        <f>IF($C121='1. Table of contents'!$H$28,D121,D121/'1. Table of contents'!$B$49)</f>
        <v>0</v>
      </c>
      <c r="M121" s="66">
        <f>IF($C121='1. Table of contents'!$H$28,E121,E121/'1. Table of contents'!$B$49)</f>
        <v>0</v>
      </c>
      <c r="N121" s="66">
        <f>IF($C121='1. Table of contents'!$H$28,F121,F121/'1. Table of contents'!$B$49)</f>
        <v>0</v>
      </c>
      <c r="O121" s="66">
        <f>IF($C121='1. Table of contents'!$H$28,G121,G121/'1. Table of contents'!$B$49)</f>
        <v>0</v>
      </c>
      <c r="P121" s="98" t="str">
        <f t="shared" si="26"/>
        <v>.</v>
      </c>
      <c r="S121" s="4" t="str">
        <f t="shared" si="27"/>
        <v>P6 -</v>
      </c>
      <c r="V121" s="74">
        <v>0</v>
      </c>
      <c r="W121" s="74">
        <v>0</v>
      </c>
      <c r="X121" s="74">
        <f t="shared" si="28"/>
        <v>0</v>
      </c>
      <c r="Y121" s="74">
        <f t="shared" si="29"/>
        <v>0</v>
      </c>
      <c r="Z121" s="74">
        <f t="shared" si="30"/>
        <v>0</v>
      </c>
      <c r="AA121" s="74">
        <f t="shared" si="31"/>
        <v>0</v>
      </c>
      <c r="AB121" s="75">
        <f t="shared" si="32"/>
        <v>0</v>
      </c>
      <c r="AC121" s="62">
        <f>SUM(AB116:AB121)</f>
        <v>0</v>
      </c>
      <c r="AE121" s="99">
        <f t="shared" si="33"/>
        <v>0</v>
      </c>
      <c r="AF121" s="99">
        <f t="shared" si="34"/>
        <v>0</v>
      </c>
      <c r="AG121" s="99">
        <f t="shared" si="36"/>
        <v>0</v>
      </c>
      <c r="AH121" s="99">
        <f t="shared" si="37"/>
        <v>1</v>
      </c>
      <c r="AI121" s="99">
        <f t="shared" si="38"/>
        <v>0</v>
      </c>
      <c r="AJ121" s="99">
        <f t="shared" si="35"/>
        <v>1</v>
      </c>
    </row>
    <row r="122" spans="1:36" ht="15">
      <c r="A122" s="279" t="s">
        <v>179</v>
      </c>
      <c r="B122" s="103"/>
      <c r="C122" s="175"/>
      <c r="D122" s="14"/>
      <c r="E122" s="14"/>
      <c r="F122" s="14"/>
      <c r="G122" s="14"/>
      <c r="H122" s="105">
        <f t="shared" si="25"/>
        <v>0</v>
      </c>
      <c r="I122" s="12"/>
      <c r="L122" s="66">
        <f>IF($C122='1. Table of contents'!$H$28,D122,D122/'1. Table of contents'!$B$49)</f>
        <v>0</v>
      </c>
      <c r="M122" s="66">
        <f>IF($C122='1. Table of contents'!$H$28,E122,E122/'1. Table of contents'!$B$49)</f>
        <v>0</v>
      </c>
      <c r="N122" s="66">
        <f>IF($C122='1. Table of contents'!$H$28,F122,F122/'1. Table of contents'!$B$49)</f>
        <v>0</v>
      </c>
      <c r="O122" s="66">
        <f>IF($C122='1. Table of contents'!$H$28,G122,G122/'1. Table of contents'!$B$49)</f>
        <v>0</v>
      </c>
      <c r="P122" s="98" t="str">
        <f t="shared" si="26"/>
        <v>.</v>
      </c>
      <c r="S122" s="4" t="str">
        <f t="shared" si="27"/>
        <v>P7 -</v>
      </c>
      <c r="V122" s="74">
        <v>0</v>
      </c>
      <c r="W122" s="74">
        <v>0</v>
      </c>
      <c r="X122" s="74">
        <f t="shared" si="28"/>
        <v>0</v>
      </c>
      <c r="Y122" s="74">
        <f t="shared" si="29"/>
        <v>0</v>
      </c>
      <c r="Z122" s="74">
        <f t="shared" si="30"/>
        <v>0</v>
      </c>
      <c r="AA122" s="74">
        <f t="shared" si="31"/>
        <v>0</v>
      </c>
      <c r="AB122" s="75">
        <f t="shared" si="32"/>
        <v>0</v>
      </c>
      <c r="AE122" s="99">
        <f t="shared" si="33"/>
        <v>0</v>
      </c>
      <c r="AF122" s="99">
        <f t="shared" si="34"/>
        <v>0</v>
      </c>
      <c r="AG122" s="99">
        <f t="shared" si="36"/>
        <v>0</v>
      </c>
      <c r="AH122" s="99">
        <f t="shared" si="37"/>
        <v>1</v>
      </c>
      <c r="AI122" s="99">
        <f t="shared" si="38"/>
        <v>0</v>
      </c>
      <c r="AJ122" s="99">
        <f t="shared" si="35"/>
        <v>1</v>
      </c>
    </row>
    <row r="123" spans="1:36" ht="15">
      <c r="A123" s="279" t="s">
        <v>180</v>
      </c>
      <c r="B123" s="103"/>
      <c r="C123" s="175"/>
      <c r="D123" s="14"/>
      <c r="E123" s="14"/>
      <c r="F123" s="14"/>
      <c r="G123" s="14"/>
      <c r="H123" s="105">
        <f t="shared" si="25"/>
        <v>0</v>
      </c>
      <c r="I123" s="12"/>
      <c r="L123" s="66">
        <f>IF($C123='1. Table of contents'!$H$28,D123,D123/'1. Table of contents'!$B$49)</f>
        <v>0</v>
      </c>
      <c r="M123" s="66">
        <f>IF($C123='1. Table of contents'!$H$28,E123,E123/'1. Table of contents'!$B$49)</f>
        <v>0</v>
      </c>
      <c r="N123" s="66">
        <f>IF($C123='1. Table of contents'!$H$28,F123,F123/'1. Table of contents'!$B$49)</f>
        <v>0</v>
      </c>
      <c r="O123" s="66">
        <f>IF($C123='1. Table of contents'!$H$28,G123,G123/'1. Table of contents'!$B$49)</f>
        <v>0</v>
      </c>
      <c r="P123" s="98" t="str">
        <f t="shared" si="26"/>
        <v>.</v>
      </c>
      <c r="S123" s="4" t="str">
        <f t="shared" si="27"/>
        <v>P8 -</v>
      </c>
      <c r="V123" s="74">
        <v>0</v>
      </c>
      <c r="W123" s="74">
        <v>0</v>
      </c>
      <c r="X123" s="74">
        <f t="shared" si="28"/>
        <v>0</v>
      </c>
      <c r="Y123" s="74">
        <f t="shared" si="29"/>
        <v>0</v>
      </c>
      <c r="Z123" s="74">
        <f t="shared" si="30"/>
        <v>0</v>
      </c>
      <c r="AA123" s="74">
        <f t="shared" si="31"/>
        <v>0</v>
      </c>
      <c r="AB123" s="75">
        <f t="shared" si="32"/>
        <v>0</v>
      </c>
      <c r="AE123" s="99">
        <f t="shared" si="33"/>
        <v>0</v>
      </c>
      <c r="AF123" s="99">
        <f t="shared" si="34"/>
        <v>0</v>
      </c>
      <c r="AG123" s="99">
        <f t="shared" si="36"/>
        <v>0</v>
      </c>
      <c r="AH123" s="99">
        <f t="shared" si="37"/>
        <v>1</v>
      </c>
      <c r="AI123" s="99">
        <f t="shared" si="38"/>
        <v>0</v>
      </c>
      <c r="AJ123" s="99">
        <f t="shared" si="35"/>
        <v>1</v>
      </c>
    </row>
    <row r="124" spans="1:36" ht="15">
      <c r="A124" s="279" t="s">
        <v>181</v>
      </c>
      <c r="B124" s="103"/>
      <c r="C124" s="175"/>
      <c r="D124" s="14"/>
      <c r="E124" s="14"/>
      <c r="F124" s="14"/>
      <c r="G124" s="14"/>
      <c r="H124" s="105">
        <f t="shared" si="25"/>
        <v>0</v>
      </c>
      <c r="I124" s="245"/>
      <c r="L124" s="66">
        <f>IF($C124='1. Table of contents'!$H$28,D124,D124/'1. Table of contents'!$B$49)</f>
        <v>0</v>
      </c>
      <c r="M124" s="66">
        <f>IF($C124='1. Table of contents'!$H$28,E124,E124/'1. Table of contents'!$B$49)</f>
        <v>0</v>
      </c>
      <c r="N124" s="66">
        <f>IF($C124='1. Table of contents'!$H$28,F124,F124/'1. Table of contents'!$B$49)</f>
        <v>0</v>
      </c>
      <c r="O124" s="66">
        <f>IF($C124='1. Table of contents'!$H$28,G124,G124/'1. Table of contents'!$B$49)</f>
        <v>0</v>
      </c>
      <c r="P124" s="98" t="str">
        <f t="shared" si="26"/>
        <v>.</v>
      </c>
      <c r="S124" s="4" t="str">
        <f t="shared" si="27"/>
        <v>P9 -</v>
      </c>
      <c r="V124" s="74">
        <v>0</v>
      </c>
      <c r="W124" s="74">
        <v>0</v>
      </c>
      <c r="X124" s="74">
        <f t="shared" si="28"/>
        <v>0</v>
      </c>
      <c r="Y124" s="74">
        <f t="shared" si="29"/>
        <v>0</v>
      </c>
      <c r="Z124" s="74">
        <f t="shared" si="30"/>
        <v>0</v>
      </c>
      <c r="AA124" s="74">
        <f t="shared" si="31"/>
        <v>0</v>
      </c>
      <c r="AB124" s="75">
        <f t="shared" si="32"/>
        <v>0</v>
      </c>
      <c r="AE124" s="99">
        <f t="shared" si="33"/>
        <v>0</v>
      </c>
      <c r="AF124" s="99">
        <f t="shared" si="34"/>
        <v>0</v>
      </c>
      <c r="AG124" s="99">
        <f t="shared" si="36"/>
        <v>0</v>
      </c>
      <c r="AH124" s="99">
        <f t="shared" si="37"/>
        <v>1</v>
      </c>
      <c r="AI124" s="99">
        <f t="shared" si="38"/>
        <v>0</v>
      </c>
      <c r="AJ124" s="99">
        <f t="shared" si="35"/>
        <v>1</v>
      </c>
    </row>
    <row r="125" spans="1:36" ht="15">
      <c r="A125" s="279" t="s">
        <v>182</v>
      </c>
      <c r="B125" s="103"/>
      <c r="C125" s="175"/>
      <c r="D125" s="14"/>
      <c r="E125" s="14"/>
      <c r="F125" s="14"/>
      <c r="G125" s="14"/>
      <c r="H125" s="105">
        <f t="shared" si="25"/>
        <v>0</v>
      </c>
      <c r="I125" s="12"/>
      <c r="L125" s="66">
        <f>IF($C125='1. Table of contents'!$H$28,D125,D125/'1. Table of contents'!$B$49)</f>
        <v>0</v>
      </c>
      <c r="M125" s="66">
        <f>IF($C125='1. Table of contents'!$H$28,E125,E125/'1. Table of contents'!$B$49)</f>
        <v>0</v>
      </c>
      <c r="N125" s="66">
        <f>IF($C125='1. Table of contents'!$H$28,F125,F125/'1. Table of contents'!$B$49)</f>
        <v>0</v>
      </c>
      <c r="O125" s="66">
        <f>IF($C125='1. Table of contents'!$H$28,G125,G125/'1. Table of contents'!$B$49)</f>
        <v>0</v>
      </c>
      <c r="P125" s="98" t="str">
        <f t="shared" si="26"/>
        <v>.</v>
      </c>
      <c r="S125" s="4" t="str">
        <f t="shared" si="27"/>
        <v>P10 -</v>
      </c>
      <c r="V125" s="74">
        <v>0</v>
      </c>
      <c r="W125" s="74">
        <v>0</v>
      </c>
      <c r="X125" s="74">
        <f t="shared" si="28"/>
        <v>0</v>
      </c>
      <c r="Y125" s="74">
        <f t="shared" si="29"/>
        <v>0</v>
      </c>
      <c r="Z125" s="74">
        <f t="shared" si="30"/>
        <v>0</v>
      </c>
      <c r="AA125" s="74">
        <f t="shared" si="31"/>
        <v>0</v>
      </c>
      <c r="AB125" s="75">
        <f t="shared" si="32"/>
        <v>0</v>
      </c>
      <c r="AE125" s="99">
        <f t="shared" si="33"/>
        <v>0</v>
      </c>
      <c r="AF125" s="99">
        <f t="shared" si="34"/>
        <v>0</v>
      </c>
      <c r="AG125" s="99">
        <f t="shared" si="36"/>
        <v>0</v>
      </c>
      <c r="AH125" s="99">
        <f t="shared" si="37"/>
        <v>1</v>
      </c>
      <c r="AI125" s="99">
        <f t="shared" si="38"/>
        <v>0</v>
      </c>
      <c r="AJ125" s="99">
        <f t="shared" si="35"/>
        <v>1</v>
      </c>
    </row>
    <row r="126" spans="1:36" ht="15">
      <c r="A126" s="279" t="s">
        <v>183</v>
      </c>
      <c r="B126" s="103"/>
      <c r="C126" s="175"/>
      <c r="D126" s="14"/>
      <c r="E126" s="14"/>
      <c r="F126" s="14"/>
      <c r="G126" s="14"/>
      <c r="H126" s="105">
        <f t="shared" si="25"/>
        <v>0</v>
      </c>
      <c r="I126" s="245"/>
      <c r="L126" s="66">
        <f>IF($C126='1. Table of contents'!$H$28,D126,D126/'1. Table of contents'!$B$49)</f>
        <v>0</v>
      </c>
      <c r="M126" s="66">
        <f>IF($C126='1. Table of contents'!$H$28,E126,E126/'1. Table of contents'!$B$49)</f>
        <v>0</v>
      </c>
      <c r="N126" s="66">
        <f>IF($C126='1. Table of contents'!$H$28,F126,F126/'1. Table of contents'!$B$49)</f>
        <v>0</v>
      </c>
      <c r="O126" s="66">
        <f>IF($C126='1. Table of contents'!$H$28,G126,G126/'1. Table of contents'!$B$49)</f>
        <v>0</v>
      </c>
      <c r="P126" s="98" t="str">
        <f t="shared" si="26"/>
        <v>.</v>
      </c>
      <c r="S126" s="4" t="str">
        <f t="shared" si="27"/>
        <v>P11 -</v>
      </c>
      <c r="V126" s="74">
        <v>0</v>
      </c>
      <c r="W126" s="74">
        <v>0</v>
      </c>
      <c r="X126" s="74">
        <f t="shared" si="28"/>
        <v>0</v>
      </c>
      <c r="Y126" s="74">
        <f t="shared" si="29"/>
        <v>0</v>
      </c>
      <c r="Z126" s="74">
        <f t="shared" si="30"/>
        <v>0</v>
      </c>
      <c r="AA126" s="74">
        <f t="shared" si="31"/>
        <v>0</v>
      </c>
      <c r="AB126" s="75">
        <f t="shared" si="32"/>
        <v>0</v>
      </c>
      <c r="AE126" s="99">
        <f t="shared" si="33"/>
        <v>0</v>
      </c>
      <c r="AF126" s="99">
        <f t="shared" si="34"/>
        <v>0</v>
      </c>
      <c r="AG126" s="99">
        <f t="shared" si="36"/>
        <v>0</v>
      </c>
      <c r="AH126" s="99">
        <f t="shared" si="37"/>
        <v>1</v>
      </c>
      <c r="AI126" s="99">
        <f t="shared" si="38"/>
        <v>0</v>
      </c>
      <c r="AJ126" s="99">
        <f t="shared" si="35"/>
        <v>1</v>
      </c>
    </row>
    <row r="127" spans="1:36" ht="15">
      <c r="A127" s="279" t="s">
        <v>184</v>
      </c>
      <c r="B127" s="103"/>
      <c r="C127" s="175"/>
      <c r="D127" s="14"/>
      <c r="E127" s="14"/>
      <c r="F127" s="14"/>
      <c r="G127" s="14"/>
      <c r="H127" s="105">
        <f t="shared" si="25"/>
        <v>0</v>
      </c>
      <c r="I127" s="12"/>
      <c r="L127" s="66">
        <f>IF($C127='1. Table of contents'!$H$28,D127,D127/'1. Table of contents'!$B$49)</f>
        <v>0</v>
      </c>
      <c r="M127" s="66">
        <f>IF($C127='1. Table of contents'!$H$28,E127,E127/'1. Table of contents'!$B$49)</f>
        <v>0</v>
      </c>
      <c r="N127" s="66">
        <f>IF($C127='1. Table of contents'!$H$28,F127,F127/'1. Table of contents'!$B$49)</f>
        <v>0</v>
      </c>
      <c r="O127" s="66">
        <f>IF($C127='1. Table of contents'!$H$28,G127,G127/'1. Table of contents'!$B$49)</f>
        <v>0</v>
      </c>
      <c r="P127" s="98" t="str">
        <f t="shared" si="26"/>
        <v>.</v>
      </c>
      <c r="S127" s="4" t="str">
        <f t="shared" si="27"/>
        <v>P12 -</v>
      </c>
      <c r="V127" s="74">
        <v>0</v>
      </c>
      <c r="W127" s="74">
        <v>0</v>
      </c>
      <c r="X127" s="74">
        <f t="shared" si="28"/>
        <v>0</v>
      </c>
      <c r="Y127" s="74">
        <f t="shared" si="29"/>
        <v>0</v>
      </c>
      <c r="Z127" s="74">
        <f t="shared" si="30"/>
        <v>0</v>
      </c>
      <c r="AA127" s="74">
        <f t="shared" si="31"/>
        <v>0</v>
      </c>
      <c r="AB127" s="75">
        <f t="shared" si="32"/>
        <v>0</v>
      </c>
      <c r="AE127" s="99">
        <f t="shared" si="33"/>
        <v>0</v>
      </c>
      <c r="AF127" s="99">
        <f t="shared" si="34"/>
        <v>0</v>
      </c>
      <c r="AG127" s="99">
        <f t="shared" si="36"/>
        <v>0</v>
      </c>
      <c r="AH127" s="99">
        <f t="shared" si="37"/>
        <v>1</v>
      </c>
      <c r="AI127" s="99">
        <f t="shared" si="38"/>
        <v>0</v>
      </c>
      <c r="AJ127" s="99">
        <f t="shared" si="35"/>
        <v>1</v>
      </c>
    </row>
    <row r="128" spans="1:36" ht="15">
      <c r="A128" s="279" t="s">
        <v>185</v>
      </c>
      <c r="B128" s="103"/>
      <c r="C128" s="175"/>
      <c r="D128" s="14"/>
      <c r="E128" s="14"/>
      <c r="F128" s="14"/>
      <c r="G128" s="14"/>
      <c r="H128" s="105">
        <f t="shared" si="25"/>
        <v>0</v>
      </c>
      <c r="I128" s="245"/>
      <c r="L128" s="66">
        <f>IF($C128='1. Table of contents'!$H$28,D128,D128/'1. Table of contents'!$B$49)</f>
        <v>0</v>
      </c>
      <c r="M128" s="66">
        <f>IF($C128='1. Table of contents'!$H$28,E128,E128/'1. Table of contents'!$B$49)</f>
        <v>0</v>
      </c>
      <c r="N128" s="66">
        <f>IF($C128='1. Table of contents'!$H$28,F128,F128/'1. Table of contents'!$B$49)</f>
        <v>0</v>
      </c>
      <c r="O128" s="66">
        <f>IF($C128='1. Table of contents'!$H$28,G128,G128/'1. Table of contents'!$B$49)</f>
        <v>0</v>
      </c>
      <c r="P128" s="98" t="str">
        <f t="shared" si="26"/>
        <v>.</v>
      </c>
      <c r="S128" s="4" t="str">
        <f t="shared" si="27"/>
        <v>P13 -</v>
      </c>
      <c r="V128" s="74">
        <v>0</v>
      </c>
      <c r="W128" s="74">
        <v>0</v>
      </c>
      <c r="X128" s="74">
        <f t="shared" si="28"/>
        <v>0</v>
      </c>
      <c r="Y128" s="74">
        <f t="shared" si="29"/>
        <v>0</v>
      </c>
      <c r="Z128" s="74">
        <f t="shared" si="30"/>
        <v>0</v>
      </c>
      <c r="AA128" s="74">
        <f t="shared" si="31"/>
        <v>0</v>
      </c>
      <c r="AB128" s="75">
        <f t="shared" si="32"/>
        <v>0</v>
      </c>
      <c r="AE128" s="99">
        <f t="shared" si="33"/>
        <v>0</v>
      </c>
      <c r="AF128" s="99">
        <f t="shared" si="34"/>
        <v>0</v>
      </c>
      <c r="AG128" s="99">
        <f t="shared" si="36"/>
        <v>0</v>
      </c>
      <c r="AH128" s="99">
        <f t="shared" si="37"/>
        <v>1</v>
      </c>
      <c r="AI128" s="99">
        <f t="shared" si="38"/>
        <v>0</v>
      </c>
      <c r="AJ128" s="99">
        <f t="shared" si="35"/>
        <v>1</v>
      </c>
    </row>
    <row r="129" spans="1:36" ht="15">
      <c r="A129" s="279" t="s">
        <v>186</v>
      </c>
      <c r="B129" s="103"/>
      <c r="C129" s="175"/>
      <c r="D129" s="14"/>
      <c r="E129" s="14"/>
      <c r="F129" s="14"/>
      <c r="G129" s="14"/>
      <c r="H129" s="105">
        <f t="shared" si="25"/>
        <v>0</v>
      </c>
      <c r="I129" s="12"/>
      <c r="L129" s="66">
        <f>IF($C129='1. Table of contents'!$H$28,D129,D129/'1. Table of contents'!$B$49)</f>
        <v>0</v>
      </c>
      <c r="M129" s="66">
        <f>IF($C129='1. Table of contents'!$H$28,E129,E129/'1. Table of contents'!$B$49)</f>
        <v>0</v>
      </c>
      <c r="N129" s="66">
        <f>IF($C129='1. Table of contents'!$H$28,F129,F129/'1. Table of contents'!$B$49)</f>
        <v>0</v>
      </c>
      <c r="O129" s="66">
        <f>IF($C129='1. Table of contents'!$H$28,G129,G129/'1. Table of contents'!$B$49)</f>
        <v>0</v>
      </c>
      <c r="P129" s="98" t="str">
        <f t="shared" si="26"/>
        <v>.</v>
      </c>
      <c r="S129" s="4" t="str">
        <f t="shared" si="27"/>
        <v>P14 -</v>
      </c>
      <c r="V129" s="74">
        <v>0</v>
      </c>
      <c r="W129" s="74">
        <v>0</v>
      </c>
      <c r="X129" s="74">
        <f t="shared" si="28"/>
        <v>0</v>
      </c>
      <c r="Y129" s="74">
        <f t="shared" si="29"/>
        <v>0</v>
      </c>
      <c r="Z129" s="74">
        <f t="shared" si="30"/>
        <v>0</v>
      </c>
      <c r="AA129" s="74">
        <f t="shared" si="31"/>
        <v>0</v>
      </c>
      <c r="AB129" s="75">
        <f t="shared" si="32"/>
        <v>0</v>
      </c>
      <c r="AE129" s="99">
        <f t="shared" si="33"/>
        <v>0</v>
      </c>
      <c r="AF129" s="99">
        <f t="shared" si="34"/>
        <v>0</v>
      </c>
      <c r="AG129" s="99">
        <f t="shared" si="36"/>
        <v>0</v>
      </c>
      <c r="AH129" s="99">
        <f t="shared" si="37"/>
        <v>1</v>
      </c>
      <c r="AI129" s="99">
        <f t="shared" si="38"/>
        <v>0</v>
      </c>
      <c r="AJ129" s="99">
        <f t="shared" si="35"/>
        <v>1</v>
      </c>
    </row>
    <row r="130" spans="1:36" ht="15">
      <c r="A130" s="279" t="s">
        <v>187</v>
      </c>
      <c r="B130" s="103"/>
      <c r="C130" s="175"/>
      <c r="D130" s="14"/>
      <c r="E130" s="14"/>
      <c r="F130" s="14"/>
      <c r="G130" s="14"/>
      <c r="H130" s="105">
        <f t="shared" si="25"/>
        <v>0</v>
      </c>
      <c r="I130" s="12"/>
      <c r="L130" s="66">
        <f>IF($C130='1. Table of contents'!$H$28,D130,D130/'1. Table of contents'!$B$49)</f>
        <v>0</v>
      </c>
      <c r="M130" s="66">
        <f>IF($C130='1. Table of contents'!$H$28,E130,E130/'1. Table of contents'!$B$49)</f>
        <v>0</v>
      </c>
      <c r="N130" s="66">
        <f>IF($C130='1. Table of contents'!$H$28,F130,F130/'1. Table of contents'!$B$49)</f>
        <v>0</v>
      </c>
      <c r="O130" s="66">
        <f>IF($C130='1. Table of contents'!$H$28,G130,G130/'1. Table of contents'!$B$49)</f>
        <v>0</v>
      </c>
      <c r="P130" s="98" t="str">
        <f t="shared" si="26"/>
        <v>.</v>
      </c>
      <c r="S130" s="4" t="str">
        <f t="shared" si="27"/>
        <v>P15 -</v>
      </c>
      <c r="V130" s="74">
        <v>0</v>
      </c>
      <c r="W130" s="74">
        <v>0</v>
      </c>
      <c r="X130" s="74">
        <f t="shared" si="28"/>
        <v>0</v>
      </c>
      <c r="Y130" s="74">
        <f t="shared" si="29"/>
        <v>0</v>
      </c>
      <c r="Z130" s="74">
        <f t="shared" si="30"/>
        <v>0</v>
      </c>
      <c r="AA130" s="74">
        <f t="shared" si="31"/>
        <v>0</v>
      </c>
      <c r="AB130" s="75">
        <f t="shared" si="32"/>
        <v>0</v>
      </c>
      <c r="AE130" s="99">
        <f t="shared" si="33"/>
        <v>0</v>
      </c>
      <c r="AF130" s="99">
        <f t="shared" si="34"/>
        <v>0</v>
      </c>
      <c r="AG130" s="99">
        <f t="shared" si="36"/>
        <v>0</v>
      </c>
      <c r="AH130" s="99">
        <f t="shared" si="37"/>
        <v>1</v>
      </c>
      <c r="AI130" s="99">
        <f t="shared" si="38"/>
        <v>0</v>
      </c>
      <c r="AJ130" s="99">
        <f t="shared" si="35"/>
        <v>1</v>
      </c>
    </row>
    <row r="131" spans="1:36" ht="15">
      <c r="A131" s="279" t="s">
        <v>188</v>
      </c>
      <c r="B131" s="103"/>
      <c r="C131" s="175"/>
      <c r="D131" s="14"/>
      <c r="E131" s="14"/>
      <c r="F131" s="14"/>
      <c r="G131" s="14"/>
      <c r="H131" s="105">
        <f t="shared" si="25"/>
        <v>0</v>
      </c>
      <c r="I131" s="245"/>
      <c r="L131" s="66">
        <f>IF($C131='1. Table of contents'!$H$28,D131,D131/'1. Table of contents'!$B$49)</f>
        <v>0</v>
      </c>
      <c r="M131" s="66">
        <f>IF($C131='1. Table of contents'!$H$28,E131,E131/'1. Table of contents'!$B$49)</f>
        <v>0</v>
      </c>
      <c r="N131" s="66">
        <f>IF($C131='1. Table of contents'!$H$28,F131,F131/'1. Table of contents'!$B$49)</f>
        <v>0</v>
      </c>
      <c r="O131" s="66">
        <f>IF($C131='1. Table of contents'!$H$28,G131,G131/'1. Table of contents'!$B$49)</f>
        <v>0</v>
      </c>
      <c r="P131" s="98" t="str">
        <f t="shared" si="26"/>
        <v>.</v>
      </c>
      <c r="S131" s="4" t="str">
        <f t="shared" si="27"/>
        <v>P16 -</v>
      </c>
      <c r="V131" s="74">
        <v>0</v>
      </c>
      <c r="W131" s="74">
        <v>0</v>
      </c>
      <c r="X131" s="74">
        <f t="shared" si="28"/>
        <v>0</v>
      </c>
      <c r="Y131" s="74">
        <f t="shared" si="29"/>
        <v>0</v>
      </c>
      <c r="Z131" s="74">
        <f t="shared" si="30"/>
        <v>0</v>
      </c>
      <c r="AA131" s="74">
        <f t="shared" si="31"/>
        <v>0</v>
      </c>
      <c r="AB131" s="75">
        <f t="shared" si="32"/>
        <v>0</v>
      </c>
      <c r="AE131" s="99">
        <f t="shared" si="33"/>
        <v>0</v>
      </c>
      <c r="AF131" s="99">
        <f t="shared" si="34"/>
        <v>0</v>
      </c>
      <c r="AG131" s="99">
        <f t="shared" si="36"/>
        <v>0</v>
      </c>
      <c r="AH131" s="99">
        <f t="shared" si="37"/>
        <v>1</v>
      </c>
      <c r="AI131" s="99">
        <f t="shared" si="38"/>
        <v>0</v>
      </c>
      <c r="AJ131" s="99">
        <f t="shared" si="35"/>
        <v>1</v>
      </c>
    </row>
    <row r="132" spans="1:36" ht="15">
      <c r="A132" s="279" t="s">
        <v>189</v>
      </c>
      <c r="B132" s="103"/>
      <c r="C132" s="175"/>
      <c r="D132" s="14"/>
      <c r="E132" s="14"/>
      <c r="F132" s="14"/>
      <c r="G132" s="14"/>
      <c r="H132" s="105">
        <f t="shared" si="25"/>
        <v>0</v>
      </c>
      <c r="I132" s="12"/>
      <c r="L132" s="66">
        <f>IF($C132='1. Table of contents'!$H$28,D132,D132/'1. Table of contents'!$B$49)</f>
        <v>0</v>
      </c>
      <c r="M132" s="66">
        <f>IF($C132='1. Table of contents'!$H$28,E132,E132/'1. Table of contents'!$B$49)</f>
        <v>0</v>
      </c>
      <c r="N132" s="66">
        <f>IF($C132='1. Table of contents'!$H$28,F132,F132/'1. Table of contents'!$B$49)</f>
        <v>0</v>
      </c>
      <c r="O132" s="66">
        <f>IF($C132='1. Table of contents'!$H$28,G132,G132/'1. Table of contents'!$B$49)</f>
        <v>0</v>
      </c>
      <c r="P132" s="98" t="str">
        <f t="shared" si="26"/>
        <v>.</v>
      </c>
      <c r="S132" s="4" t="str">
        <f t="shared" si="27"/>
        <v>P17 -</v>
      </c>
      <c r="V132" s="74">
        <v>0</v>
      </c>
      <c r="W132" s="74">
        <v>0</v>
      </c>
      <c r="X132" s="74">
        <f t="shared" si="28"/>
        <v>0</v>
      </c>
      <c r="Y132" s="74">
        <f t="shared" si="29"/>
        <v>0</v>
      </c>
      <c r="Z132" s="74">
        <f t="shared" si="30"/>
        <v>0</v>
      </c>
      <c r="AA132" s="74">
        <f t="shared" si="31"/>
        <v>0</v>
      </c>
      <c r="AB132" s="75">
        <f t="shared" si="32"/>
        <v>0</v>
      </c>
      <c r="AE132" s="99">
        <f t="shared" si="33"/>
        <v>0</v>
      </c>
      <c r="AF132" s="99">
        <f t="shared" si="34"/>
        <v>0</v>
      </c>
      <c r="AG132" s="99">
        <f t="shared" si="36"/>
        <v>0</v>
      </c>
      <c r="AH132" s="99">
        <f t="shared" si="37"/>
        <v>1</v>
      </c>
      <c r="AI132" s="99">
        <f t="shared" si="38"/>
        <v>0</v>
      </c>
      <c r="AJ132" s="99">
        <f t="shared" si="35"/>
        <v>1</v>
      </c>
    </row>
    <row r="133" spans="1:36" ht="15">
      <c r="A133" s="279" t="s">
        <v>190</v>
      </c>
      <c r="B133" s="103"/>
      <c r="C133" s="175"/>
      <c r="D133" s="14"/>
      <c r="E133" s="14"/>
      <c r="F133" s="14"/>
      <c r="G133" s="14"/>
      <c r="H133" s="105">
        <f t="shared" si="25"/>
        <v>0</v>
      </c>
      <c r="I133" s="245"/>
      <c r="L133" s="66">
        <f>IF($C133='1. Table of contents'!$H$28,D133,D133/'1. Table of contents'!$B$49)</f>
        <v>0</v>
      </c>
      <c r="M133" s="66">
        <f>IF($C133='1. Table of contents'!$H$28,E133,E133/'1. Table of contents'!$B$49)</f>
        <v>0</v>
      </c>
      <c r="N133" s="66">
        <f>IF($C133='1. Table of contents'!$H$28,F133,F133/'1. Table of contents'!$B$49)</f>
        <v>0</v>
      </c>
      <c r="O133" s="66">
        <f>IF($C133='1. Table of contents'!$H$28,G133,G133/'1. Table of contents'!$B$49)</f>
        <v>0</v>
      </c>
      <c r="P133" s="98" t="str">
        <f t="shared" si="26"/>
        <v>.</v>
      </c>
      <c r="S133" s="4" t="str">
        <f t="shared" si="27"/>
        <v>P18 -</v>
      </c>
      <c r="V133" s="74">
        <v>0</v>
      </c>
      <c r="W133" s="74">
        <v>0</v>
      </c>
      <c r="X133" s="74">
        <f t="shared" si="28"/>
        <v>0</v>
      </c>
      <c r="Y133" s="74">
        <f t="shared" si="29"/>
        <v>0</v>
      </c>
      <c r="Z133" s="74">
        <f t="shared" si="30"/>
        <v>0</v>
      </c>
      <c r="AA133" s="74">
        <f t="shared" si="31"/>
        <v>0</v>
      </c>
      <c r="AB133" s="75">
        <f t="shared" si="32"/>
        <v>0</v>
      </c>
      <c r="AE133" s="99">
        <f t="shared" si="33"/>
        <v>0</v>
      </c>
      <c r="AF133" s="99">
        <f t="shared" si="34"/>
        <v>0</v>
      </c>
      <c r="AG133" s="99">
        <f t="shared" si="36"/>
        <v>0</v>
      </c>
      <c r="AH133" s="99">
        <f t="shared" si="37"/>
        <v>1</v>
      </c>
      <c r="AI133" s="99">
        <f t="shared" si="38"/>
        <v>0</v>
      </c>
      <c r="AJ133" s="99">
        <f t="shared" si="35"/>
        <v>1</v>
      </c>
    </row>
    <row r="134" spans="1:36" ht="15">
      <c r="A134" s="279" t="s">
        <v>191</v>
      </c>
      <c r="B134" s="103"/>
      <c r="C134" s="175"/>
      <c r="D134" s="14"/>
      <c r="E134" s="14"/>
      <c r="F134" s="14"/>
      <c r="G134" s="14"/>
      <c r="H134" s="105">
        <f t="shared" si="25"/>
        <v>0</v>
      </c>
      <c r="I134" s="12"/>
      <c r="L134" s="66">
        <f>IF($C134='1. Table of contents'!$H$28,D134,D134/'1. Table of contents'!$B$49)</f>
        <v>0</v>
      </c>
      <c r="M134" s="66">
        <f>IF($C134='1. Table of contents'!$H$28,E134,E134/'1. Table of contents'!$B$49)</f>
        <v>0</v>
      </c>
      <c r="N134" s="66">
        <f>IF($C134='1. Table of contents'!$H$28,F134,F134/'1. Table of contents'!$B$49)</f>
        <v>0</v>
      </c>
      <c r="O134" s="66">
        <f>IF($C134='1. Table of contents'!$H$28,G134,G134/'1. Table of contents'!$B$49)</f>
        <v>0</v>
      </c>
      <c r="P134" s="98" t="str">
        <f t="shared" si="26"/>
        <v>.</v>
      </c>
      <c r="S134" s="4" t="str">
        <f t="shared" si="27"/>
        <v>P19 -</v>
      </c>
      <c r="V134" s="74">
        <v>0</v>
      </c>
      <c r="W134" s="74">
        <v>0</v>
      </c>
      <c r="X134" s="74">
        <f t="shared" si="28"/>
        <v>0</v>
      </c>
      <c r="Y134" s="74">
        <f t="shared" si="29"/>
        <v>0</v>
      </c>
      <c r="Z134" s="74">
        <f t="shared" si="30"/>
        <v>0</v>
      </c>
      <c r="AA134" s="74">
        <f t="shared" si="31"/>
        <v>0</v>
      </c>
      <c r="AB134" s="75">
        <f t="shared" si="32"/>
        <v>0</v>
      </c>
      <c r="AE134" s="99">
        <f t="shared" si="33"/>
        <v>0</v>
      </c>
      <c r="AF134" s="99">
        <f t="shared" si="34"/>
        <v>0</v>
      </c>
      <c r="AG134" s="99">
        <f t="shared" si="36"/>
        <v>0</v>
      </c>
      <c r="AH134" s="99">
        <f t="shared" si="37"/>
        <v>1</v>
      </c>
      <c r="AI134" s="99">
        <f t="shared" si="38"/>
        <v>0</v>
      </c>
      <c r="AJ134" s="99">
        <f t="shared" si="35"/>
        <v>1</v>
      </c>
    </row>
    <row r="135" spans="1:36" ht="15">
      <c r="A135" s="279" t="s">
        <v>192</v>
      </c>
      <c r="B135" s="103"/>
      <c r="C135" s="175"/>
      <c r="D135" s="14"/>
      <c r="E135" s="14"/>
      <c r="F135" s="14"/>
      <c r="G135" s="14"/>
      <c r="H135" s="105">
        <f t="shared" si="25"/>
        <v>0</v>
      </c>
      <c r="I135" s="12"/>
      <c r="L135" s="66">
        <f>IF($C135='1. Table of contents'!$H$28,D135,D135/'1. Table of contents'!$B$49)</f>
        <v>0</v>
      </c>
      <c r="M135" s="66">
        <f>IF($C135='1. Table of contents'!$H$28,E135,E135/'1. Table of contents'!$B$49)</f>
        <v>0</v>
      </c>
      <c r="N135" s="66">
        <f>IF($C135='1. Table of contents'!$H$28,F135,F135/'1. Table of contents'!$B$49)</f>
        <v>0</v>
      </c>
      <c r="O135" s="66">
        <f>IF($C135='1. Table of contents'!$H$28,G135,G135/'1. Table of contents'!$B$49)</f>
        <v>0</v>
      </c>
      <c r="P135" s="98" t="str">
        <f t="shared" si="26"/>
        <v>.</v>
      </c>
      <c r="S135" s="4" t="str">
        <f t="shared" si="27"/>
        <v>P20 -</v>
      </c>
      <c r="V135" s="74">
        <v>0</v>
      </c>
      <c r="W135" s="74">
        <v>0</v>
      </c>
      <c r="X135" s="74">
        <f t="shared" si="28"/>
        <v>0</v>
      </c>
      <c r="Y135" s="74">
        <f t="shared" si="29"/>
        <v>0</v>
      </c>
      <c r="Z135" s="74">
        <f t="shared" si="30"/>
        <v>0</v>
      </c>
      <c r="AA135" s="74">
        <f t="shared" si="31"/>
        <v>0</v>
      </c>
      <c r="AB135" s="75">
        <f t="shared" si="32"/>
        <v>0</v>
      </c>
      <c r="AC135" s="62">
        <f>SUM(AB116:AB135)</f>
        <v>0</v>
      </c>
      <c r="AE135" s="99">
        <f t="shared" si="33"/>
        <v>0</v>
      </c>
      <c r="AF135" s="99">
        <f t="shared" si="34"/>
        <v>0</v>
      </c>
      <c r="AG135" s="99">
        <f t="shared" si="36"/>
        <v>0</v>
      </c>
      <c r="AH135" s="99">
        <f t="shared" si="37"/>
        <v>1</v>
      </c>
      <c r="AI135" s="99">
        <f t="shared" si="38"/>
        <v>0</v>
      </c>
      <c r="AJ135" s="99">
        <f t="shared" si="35"/>
        <v>1</v>
      </c>
    </row>
    <row r="136" spans="1:36" ht="15">
      <c r="A136" s="279" t="s">
        <v>193</v>
      </c>
      <c r="B136" s="103"/>
      <c r="C136" s="175"/>
      <c r="D136" s="14"/>
      <c r="E136" s="14"/>
      <c r="F136" s="14"/>
      <c r="G136" s="14"/>
      <c r="H136" s="105">
        <f t="shared" si="25"/>
        <v>0</v>
      </c>
      <c r="I136" s="12"/>
      <c r="L136" s="66">
        <f>IF($C136='1. Table of contents'!$H$28,D136,D136/'1. Table of contents'!$B$49)</f>
        <v>0</v>
      </c>
      <c r="M136" s="66">
        <f>IF($C136='1. Table of contents'!$H$28,E136,E136/'1. Table of contents'!$B$49)</f>
        <v>0</v>
      </c>
      <c r="N136" s="66">
        <f>IF($C136='1. Table of contents'!$H$28,F136,F136/'1. Table of contents'!$B$49)</f>
        <v>0</v>
      </c>
      <c r="O136" s="66">
        <f>IF($C136='1. Table of contents'!$H$28,G136,G136/'1. Table of contents'!$B$49)</f>
        <v>0</v>
      </c>
      <c r="P136" s="98" t="str">
        <f aca="true" t="shared" si="39" ref="P136:P155">IF(AJ136=1,".","data missing")</f>
        <v>.</v>
      </c>
      <c r="V136" s="4"/>
      <c r="Y136" s="4"/>
      <c r="AE136" s="99">
        <f t="shared" si="33"/>
        <v>0</v>
      </c>
      <c r="AF136" s="99">
        <f t="shared" si="34"/>
        <v>0</v>
      </c>
      <c r="AG136" s="99">
        <f t="shared" si="36"/>
        <v>0</v>
      </c>
      <c r="AH136" s="99">
        <f t="shared" si="37"/>
        <v>1</v>
      </c>
      <c r="AI136" s="99">
        <f t="shared" si="38"/>
        <v>0</v>
      </c>
      <c r="AJ136" s="99">
        <f t="shared" si="35"/>
        <v>1</v>
      </c>
    </row>
    <row r="137" spans="1:36" ht="15">
      <c r="A137" s="279" t="s">
        <v>194</v>
      </c>
      <c r="B137" s="103"/>
      <c r="C137" s="175"/>
      <c r="D137" s="14"/>
      <c r="E137" s="14"/>
      <c r="F137" s="14"/>
      <c r="G137" s="14"/>
      <c r="H137" s="105">
        <f t="shared" si="25"/>
        <v>0</v>
      </c>
      <c r="I137" s="12"/>
      <c r="L137" s="66">
        <f>IF($C137='1. Table of contents'!$H$28,D137,D137/'1. Table of contents'!$B$49)</f>
        <v>0</v>
      </c>
      <c r="M137" s="66">
        <f>IF($C137='1. Table of contents'!$H$28,E137,E137/'1. Table of contents'!$B$49)</f>
        <v>0</v>
      </c>
      <c r="N137" s="66">
        <f>IF($C137='1. Table of contents'!$H$28,F137,F137/'1. Table of contents'!$B$49)</f>
        <v>0</v>
      </c>
      <c r="O137" s="66">
        <f>IF($C137='1. Table of contents'!$H$28,G137,G137/'1. Table of contents'!$B$49)</f>
        <v>0</v>
      </c>
      <c r="P137" s="98" t="str">
        <f t="shared" si="39"/>
        <v>.</v>
      </c>
      <c r="V137" s="4"/>
      <c r="Y137" s="4"/>
      <c r="AE137" s="99">
        <f t="shared" si="33"/>
        <v>0</v>
      </c>
      <c r="AF137" s="99">
        <f t="shared" si="34"/>
        <v>0</v>
      </c>
      <c r="AG137" s="99">
        <f t="shared" si="36"/>
        <v>0</v>
      </c>
      <c r="AH137" s="99">
        <f aca="true" t="shared" si="40" ref="AH137:AH155">IF(AE137+AF137+AG137=0,1,0)</f>
        <v>1</v>
      </c>
      <c r="AI137" s="99">
        <f aca="true" t="shared" si="41" ref="AI137:AI155">IF(AE137+AF137+AG137=3,1,0)</f>
        <v>0</v>
      </c>
      <c r="AJ137" s="99">
        <f aca="true" t="shared" si="42" ref="AJ137:AJ155">AH137+AI137</f>
        <v>1</v>
      </c>
    </row>
    <row r="138" spans="1:36" ht="15">
      <c r="A138" s="279" t="s">
        <v>195</v>
      </c>
      <c r="B138" s="103"/>
      <c r="C138" s="175"/>
      <c r="D138" s="14"/>
      <c r="E138" s="14"/>
      <c r="F138" s="14"/>
      <c r="G138" s="14"/>
      <c r="H138" s="105">
        <f t="shared" si="25"/>
        <v>0</v>
      </c>
      <c r="I138" s="12"/>
      <c r="L138" s="66">
        <f>IF($C138='1. Table of contents'!$H$28,D138,D138/'1. Table of contents'!$B$49)</f>
        <v>0</v>
      </c>
      <c r="M138" s="66">
        <f>IF($C138='1. Table of contents'!$H$28,E138,E138/'1. Table of contents'!$B$49)</f>
        <v>0</v>
      </c>
      <c r="N138" s="66">
        <f>IF($C138='1. Table of contents'!$H$28,F138,F138/'1. Table of contents'!$B$49)</f>
        <v>0</v>
      </c>
      <c r="O138" s="66">
        <f>IF($C138='1. Table of contents'!$H$28,G138,G138/'1. Table of contents'!$B$49)</f>
        <v>0</v>
      </c>
      <c r="P138" s="98" t="str">
        <f t="shared" si="39"/>
        <v>.</v>
      </c>
      <c r="V138" s="4"/>
      <c r="Y138" s="4"/>
      <c r="AE138" s="99">
        <f t="shared" si="33"/>
        <v>0</v>
      </c>
      <c r="AF138" s="99">
        <f t="shared" si="34"/>
        <v>0</v>
      </c>
      <c r="AG138" s="99">
        <f t="shared" si="36"/>
        <v>0</v>
      </c>
      <c r="AH138" s="99">
        <f t="shared" si="40"/>
        <v>1</v>
      </c>
      <c r="AI138" s="99">
        <f t="shared" si="41"/>
        <v>0</v>
      </c>
      <c r="AJ138" s="99">
        <f t="shared" si="42"/>
        <v>1</v>
      </c>
    </row>
    <row r="139" spans="1:36" ht="15">
      <c r="A139" s="279" t="s">
        <v>196</v>
      </c>
      <c r="B139" s="103"/>
      <c r="C139" s="175"/>
      <c r="D139" s="14"/>
      <c r="E139" s="14"/>
      <c r="F139" s="14"/>
      <c r="G139" s="14"/>
      <c r="H139" s="105">
        <f t="shared" si="25"/>
        <v>0</v>
      </c>
      <c r="I139" s="12"/>
      <c r="L139" s="66">
        <f>IF($C139='1. Table of contents'!$H$28,D139,D139/'1. Table of contents'!$B$49)</f>
        <v>0</v>
      </c>
      <c r="M139" s="66">
        <f>IF($C139='1. Table of contents'!$H$28,E139,E139/'1. Table of contents'!$B$49)</f>
        <v>0</v>
      </c>
      <c r="N139" s="66">
        <f>IF($C139='1. Table of contents'!$H$28,F139,F139/'1. Table of contents'!$B$49)</f>
        <v>0</v>
      </c>
      <c r="O139" s="66">
        <f>IF($C139='1. Table of contents'!$H$28,G139,G139/'1. Table of contents'!$B$49)</f>
        <v>0</v>
      </c>
      <c r="P139" s="98" t="str">
        <f t="shared" si="39"/>
        <v>.</v>
      </c>
      <c r="V139" s="4"/>
      <c r="Y139" s="4"/>
      <c r="AE139" s="99">
        <f t="shared" si="33"/>
        <v>0</v>
      </c>
      <c r="AF139" s="99">
        <f t="shared" si="34"/>
        <v>0</v>
      </c>
      <c r="AG139" s="99">
        <f t="shared" si="36"/>
        <v>0</v>
      </c>
      <c r="AH139" s="99">
        <f t="shared" si="40"/>
        <v>1</v>
      </c>
      <c r="AI139" s="99">
        <f t="shared" si="41"/>
        <v>0</v>
      </c>
      <c r="AJ139" s="99">
        <f t="shared" si="42"/>
        <v>1</v>
      </c>
    </row>
    <row r="140" spans="1:36" ht="15">
      <c r="A140" s="279" t="s">
        <v>197</v>
      </c>
      <c r="B140" s="103"/>
      <c r="C140" s="175"/>
      <c r="D140" s="14"/>
      <c r="E140" s="14"/>
      <c r="F140" s="14"/>
      <c r="G140" s="14"/>
      <c r="H140" s="105">
        <f t="shared" si="25"/>
        <v>0</v>
      </c>
      <c r="I140" s="12"/>
      <c r="L140" s="66">
        <f>IF($C140='1. Table of contents'!$H$28,D140,D140/'1. Table of contents'!$B$49)</f>
        <v>0</v>
      </c>
      <c r="M140" s="66">
        <f>IF($C140='1. Table of contents'!$H$28,E140,E140/'1. Table of contents'!$B$49)</f>
        <v>0</v>
      </c>
      <c r="N140" s="66">
        <f>IF($C140='1. Table of contents'!$H$28,F140,F140/'1. Table of contents'!$B$49)</f>
        <v>0</v>
      </c>
      <c r="O140" s="66">
        <f>IF($C140='1. Table of contents'!$H$28,G140,G140/'1. Table of contents'!$B$49)</f>
        <v>0</v>
      </c>
      <c r="P140" s="98" t="str">
        <f t="shared" si="39"/>
        <v>.</v>
      </c>
      <c r="V140" s="4"/>
      <c r="Y140" s="4"/>
      <c r="AE140" s="99">
        <f t="shared" si="33"/>
        <v>0</v>
      </c>
      <c r="AF140" s="99">
        <f t="shared" si="34"/>
        <v>0</v>
      </c>
      <c r="AG140" s="99">
        <f t="shared" si="36"/>
        <v>0</v>
      </c>
      <c r="AH140" s="99">
        <f t="shared" si="40"/>
        <v>1</v>
      </c>
      <c r="AI140" s="99">
        <f t="shared" si="41"/>
        <v>0</v>
      </c>
      <c r="AJ140" s="99">
        <f t="shared" si="42"/>
        <v>1</v>
      </c>
    </row>
    <row r="141" spans="1:36" ht="15">
      <c r="A141" s="279" t="s">
        <v>198</v>
      </c>
      <c r="B141" s="103"/>
      <c r="C141" s="175"/>
      <c r="D141" s="14"/>
      <c r="E141" s="14"/>
      <c r="F141" s="14"/>
      <c r="G141" s="14"/>
      <c r="H141" s="105">
        <f t="shared" si="25"/>
        <v>0</v>
      </c>
      <c r="I141" s="12"/>
      <c r="L141" s="66">
        <f>IF($C141='1. Table of contents'!$H$28,D141,D141/'1. Table of contents'!$B$49)</f>
        <v>0</v>
      </c>
      <c r="M141" s="66">
        <f>IF($C141='1. Table of contents'!$H$28,E141,E141/'1. Table of contents'!$B$49)</f>
        <v>0</v>
      </c>
      <c r="N141" s="66">
        <f>IF($C141='1. Table of contents'!$H$28,F141,F141/'1. Table of contents'!$B$49)</f>
        <v>0</v>
      </c>
      <c r="O141" s="66">
        <f>IF($C141='1. Table of contents'!$H$28,G141,G141/'1. Table of contents'!$B$49)</f>
        <v>0</v>
      </c>
      <c r="P141" s="98" t="str">
        <f t="shared" si="39"/>
        <v>.</v>
      </c>
      <c r="V141" s="4"/>
      <c r="Y141" s="4"/>
      <c r="AE141" s="99">
        <f t="shared" si="33"/>
        <v>0</v>
      </c>
      <c r="AF141" s="99">
        <f t="shared" si="34"/>
        <v>0</v>
      </c>
      <c r="AG141" s="99">
        <f t="shared" si="36"/>
        <v>0</v>
      </c>
      <c r="AH141" s="99">
        <f t="shared" si="40"/>
        <v>1</v>
      </c>
      <c r="AI141" s="99">
        <f t="shared" si="41"/>
        <v>0</v>
      </c>
      <c r="AJ141" s="99">
        <f t="shared" si="42"/>
        <v>1</v>
      </c>
    </row>
    <row r="142" spans="1:36" ht="15">
      <c r="A142" s="279" t="s">
        <v>199</v>
      </c>
      <c r="B142" s="103"/>
      <c r="C142" s="175"/>
      <c r="D142" s="14"/>
      <c r="E142" s="14"/>
      <c r="F142" s="14"/>
      <c r="G142" s="14"/>
      <c r="H142" s="105">
        <f t="shared" si="25"/>
        <v>0</v>
      </c>
      <c r="I142" s="12"/>
      <c r="L142" s="66">
        <f>IF($C142='1. Table of contents'!$H$28,D142,D142/'1. Table of contents'!$B$49)</f>
        <v>0</v>
      </c>
      <c r="M142" s="66">
        <f>IF($C142='1. Table of contents'!$H$28,E142,E142/'1. Table of contents'!$B$49)</f>
        <v>0</v>
      </c>
      <c r="N142" s="66">
        <f>IF($C142='1. Table of contents'!$H$28,F142,F142/'1. Table of contents'!$B$49)</f>
        <v>0</v>
      </c>
      <c r="O142" s="66">
        <f>IF($C142='1. Table of contents'!$H$28,G142,G142/'1. Table of contents'!$B$49)</f>
        <v>0</v>
      </c>
      <c r="P142" s="98" t="str">
        <f t="shared" si="39"/>
        <v>.</v>
      </c>
      <c r="V142" s="4"/>
      <c r="Y142" s="4"/>
      <c r="AE142" s="99">
        <f t="shared" si="33"/>
        <v>0</v>
      </c>
      <c r="AF142" s="99">
        <f t="shared" si="34"/>
        <v>0</v>
      </c>
      <c r="AG142" s="99">
        <f t="shared" si="36"/>
        <v>0</v>
      </c>
      <c r="AH142" s="99">
        <f t="shared" si="40"/>
        <v>1</v>
      </c>
      <c r="AI142" s="99">
        <f t="shared" si="41"/>
        <v>0</v>
      </c>
      <c r="AJ142" s="99">
        <f t="shared" si="42"/>
        <v>1</v>
      </c>
    </row>
    <row r="143" spans="1:36" ht="15">
      <c r="A143" s="279" t="s">
        <v>200</v>
      </c>
      <c r="B143" s="103"/>
      <c r="C143" s="175"/>
      <c r="D143" s="14"/>
      <c r="E143" s="14"/>
      <c r="F143" s="14"/>
      <c r="G143" s="14"/>
      <c r="H143" s="105">
        <f t="shared" si="25"/>
        <v>0</v>
      </c>
      <c r="I143" s="12"/>
      <c r="L143" s="66">
        <f>IF($C143='1. Table of contents'!$H$28,D143,D143/'1. Table of contents'!$B$49)</f>
        <v>0</v>
      </c>
      <c r="M143" s="66">
        <f>IF($C143='1. Table of contents'!$H$28,E143,E143/'1. Table of contents'!$B$49)</f>
        <v>0</v>
      </c>
      <c r="N143" s="66">
        <f>IF($C143='1. Table of contents'!$H$28,F143,F143/'1. Table of contents'!$B$49)</f>
        <v>0</v>
      </c>
      <c r="O143" s="66">
        <f>IF($C143='1. Table of contents'!$H$28,G143,G143/'1. Table of contents'!$B$49)</f>
        <v>0</v>
      </c>
      <c r="P143" s="98" t="str">
        <f t="shared" si="39"/>
        <v>.</v>
      </c>
      <c r="V143" s="4"/>
      <c r="Y143" s="4"/>
      <c r="AE143" s="99">
        <f t="shared" si="33"/>
        <v>0</v>
      </c>
      <c r="AF143" s="99">
        <f t="shared" si="34"/>
        <v>0</v>
      </c>
      <c r="AG143" s="99">
        <f t="shared" si="36"/>
        <v>0</v>
      </c>
      <c r="AH143" s="99">
        <f t="shared" si="40"/>
        <v>1</v>
      </c>
      <c r="AI143" s="99">
        <f t="shared" si="41"/>
        <v>0</v>
      </c>
      <c r="AJ143" s="99">
        <f t="shared" si="42"/>
        <v>1</v>
      </c>
    </row>
    <row r="144" spans="1:36" ht="15">
      <c r="A144" s="279" t="s">
        <v>201</v>
      </c>
      <c r="B144" s="103"/>
      <c r="C144" s="175"/>
      <c r="D144" s="14"/>
      <c r="E144" s="14"/>
      <c r="F144" s="14"/>
      <c r="G144" s="14"/>
      <c r="H144" s="105">
        <f t="shared" si="25"/>
        <v>0</v>
      </c>
      <c r="I144" s="12"/>
      <c r="L144" s="66">
        <f>IF($C144='1. Table of contents'!$H$28,D144,D144/'1. Table of contents'!$B$49)</f>
        <v>0</v>
      </c>
      <c r="M144" s="66">
        <f>IF($C144='1. Table of contents'!$H$28,E144,E144/'1. Table of contents'!$B$49)</f>
        <v>0</v>
      </c>
      <c r="N144" s="66">
        <f>IF($C144='1. Table of contents'!$H$28,F144,F144/'1. Table of contents'!$B$49)</f>
        <v>0</v>
      </c>
      <c r="O144" s="66">
        <f>IF($C144='1. Table of contents'!$H$28,G144,G144/'1. Table of contents'!$B$49)</f>
        <v>0</v>
      </c>
      <c r="P144" s="98" t="str">
        <f t="shared" si="39"/>
        <v>.</v>
      </c>
      <c r="V144" s="4"/>
      <c r="Y144" s="4"/>
      <c r="AE144" s="99">
        <f t="shared" si="33"/>
        <v>0</v>
      </c>
      <c r="AF144" s="99">
        <f t="shared" si="34"/>
        <v>0</v>
      </c>
      <c r="AG144" s="99">
        <f t="shared" si="36"/>
        <v>0</v>
      </c>
      <c r="AH144" s="99">
        <f t="shared" si="40"/>
        <v>1</v>
      </c>
      <c r="AI144" s="99">
        <f t="shared" si="41"/>
        <v>0</v>
      </c>
      <c r="AJ144" s="99">
        <f t="shared" si="42"/>
        <v>1</v>
      </c>
    </row>
    <row r="145" spans="1:36" ht="15">
      <c r="A145" s="279" t="s">
        <v>202</v>
      </c>
      <c r="B145" s="103"/>
      <c r="C145" s="175"/>
      <c r="D145" s="14"/>
      <c r="E145" s="14"/>
      <c r="F145" s="14"/>
      <c r="G145" s="14"/>
      <c r="H145" s="105">
        <f t="shared" si="25"/>
        <v>0</v>
      </c>
      <c r="I145" s="12"/>
      <c r="L145" s="66">
        <f>IF($C145='1. Table of contents'!$H$28,D145,D145/'1. Table of contents'!$B$49)</f>
        <v>0</v>
      </c>
      <c r="M145" s="66">
        <f>IF($C145='1. Table of contents'!$H$28,E145,E145/'1. Table of contents'!$B$49)</f>
        <v>0</v>
      </c>
      <c r="N145" s="66">
        <f>IF($C145='1. Table of contents'!$H$28,F145,F145/'1. Table of contents'!$B$49)</f>
        <v>0</v>
      </c>
      <c r="O145" s="66">
        <f>IF($C145='1. Table of contents'!$H$28,G145,G145/'1. Table of contents'!$B$49)</f>
        <v>0</v>
      </c>
      <c r="P145" s="98" t="str">
        <f t="shared" si="39"/>
        <v>.</v>
      </c>
      <c r="V145" s="4"/>
      <c r="Y145" s="4"/>
      <c r="AE145" s="99">
        <f t="shared" si="33"/>
        <v>0</v>
      </c>
      <c r="AF145" s="99">
        <f t="shared" si="34"/>
        <v>0</v>
      </c>
      <c r="AG145" s="99">
        <f t="shared" si="36"/>
        <v>0</v>
      </c>
      <c r="AH145" s="99">
        <f t="shared" si="40"/>
        <v>1</v>
      </c>
      <c r="AI145" s="99">
        <f t="shared" si="41"/>
        <v>0</v>
      </c>
      <c r="AJ145" s="99">
        <f t="shared" si="42"/>
        <v>1</v>
      </c>
    </row>
    <row r="146" spans="1:36" ht="15">
      <c r="A146" s="279" t="s">
        <v>203</v>
      </c>
      <c r="B146" s="103"/>
      <c r="C146" s="175"/>
      <c r="D146" s="14"/>
      <c r="E146" s="14"/>
      <c r="F146" s="14"/>
      <c r="G146" s="14"/>
      <c r="H146" s="105">
        <f t="shared" si="25"/>
        <v>0</v>
      </c>
      <c r="I146" s="12"/>
      <c r="L146" s="66">
        <f>IF($C146='1. Table of contents'!$H$28,D146,D146/'1. Table of contents'!$B$49)</f>
        <v>0</v>
      </c>
      <c r="M146" s="66">
        <f>IF($C146='1. Table of contents'!$H$28,E146,E146/'1. Table of contents'!$B$49)</f>
        <v>0</v>
      </c>
      <c r="N146" s="66">
        <f>IF($C146='1. Table of contents'!$H$28,F146,F146/'1. Table of contents'!$B$49)</f>
        <v>0</v>
      </c>
      <c r="O146" s="66">
        <f>IF($C146='1. Table of contents'!$H$28,G146,G146/'1. Table of contents'!$B$49)</f>
        <v>0</v>
      </c>
      <c r="P146" s="98" t="str">
        <f t="shared" si="39"/>
        <v>.</v>
      </c>
      <c r="V146" s="4"/>
      <c r="Y146" s="4"/>
      <c r="AE146" s="99">
        <f t="shared" si="33"/>
        <v>0</v>
      </c>
      <c r="AF146" s="99">
        <f t="shared" si="34"/>
        <v>0</v>
      </c>
      <c r="AG146" s="99">
        <f t="shared" si="36"/>
        <v>0</v>
      </c>
      <c r="AH146" s="99">
        <f t="shared" si="40"/>
        <v>1</v>
      </c>
      <c r="AI146" s="99">
        <f t="shared" si="41"/>
        <v>0</v>
      </c>
      <c r="AJ146" s="99">
        <f t="shared" si="42"/>
        <v>1</v>
      </c>
    </row>
    <row r="147" spans="1:36" ht="15">
      <c r="A147" s="279" t="s">
        <v>204</v>
      </c>
      <c r="B147" s="103"/>
      <c r="C147" s="175"/>
      <c r="D147" s="14"/>
      <c r="E147" s="14"/>
      <c r="F147" s="14"/>
      <c r="G147" s="14"/>
      <c r="H147" s="105">
        <f t="shared" si="25"/>
        <v>0</v>
      </c>
      <c r="I147" s="12"/>
      <c r="L147" s="66">
        <f>IF($C147='1. Table of contents'!$H$28,D147,D147/'1. Table of contents'!$B$49)</f>
        <v>0</v>
      </c>
      <c r="M147" s="66">
        <f>IF($C147='1. Table of contents'!$H$28,E147,E147/'1. Table of contents'!$B$49)</f>
        <v>0</v>
      </c>
      <c r="N147" s="66">
        <f>IF($C147='1. Table of contents'!$H$28,F147,F147/'1. Table of contents'!$B$49)</f>
        <v>0</v>
      </c>
      <c r="O147" s="66">
        <f>IF($C147='1. Table of contents'!$H$28,G147,G147/'1. Table of contents'!$B$49)</f>
        <v>0</v>
      </c>
      <c r="P147" s="98" t="str">
        <f t="shared" si="39"/>
        <v>.</v>
      </c>
      <c r="V147" s="4"/>
      <c r="Y147" s="4"/>
      <c r="AE147" s="99">
        <f t="shared" si="33"/>
        <v>0</v>
      </c>
      <c r="AF147" s="99">
        <f t="shared" si="34"/>
        <v>0</v>
      </c>
      <c r="AG147" s="99">
        <f t="shared" si="36"/>
        <v>0</v>
      </c>
      <c r="AH147" s="99">
        <f t="shared" si="40"/>
        <v>1</v>
      </c>
      <c r="AI147" s="99">
        <f t="shared" si="41"/>
        <v>0</v>
      </c>
      <c r="AJ147" s="99">
        <f t="shared" si="42"/>
        <v>1</v>
      </c>
    </row>
    <row r="148" spans="1:36" ht="15">
      <c r="A148" s="279" t="s">
        <v>205</v>
      </c>
      <c r="B148" s="103"/>
      <c r="C148" s="175"/>
      <c r="D148" s="14"/>
      <c r="E148" s="14"/>
      <c r="F148" s="14"/>
      <c r="G148" s="14"/>
      <c r="H148" s="105">
        <f t="shared" si="25"/>
        <v>0</v>
      </c>
      <c r="I148" s="12"/>
      <c r="L148" s="66">
        <f>IF($C148='1. Table of contents'!$H$28,D148,D148/'1. Table of contents'!$B$49)</f>
        <v>0</v>
      </c>
      <c r="M148" s="66">
        <f>IF($C148='1. Table of contents'!$H$28,E148,E148/'1. Table of contents'!$B$49)</f>
        <v>0</v>
      </c>
      <c r="N148" s="66">
        <f>IF($C148='1. Table of contents'!$H$28,F148,F148/'1. Table of contents'!$B$49)</f>
        <v>0</v>
      </c>
      <c r="O148" s="66">
        <f>IF($C148='1. Table of contents'!$H$28,G148,G148/'1. Table of contents'!$B$49)</f>
        <v>0</v>
      </c>
      <c r="P148" s="98" t="str">
        <f t="shared" si="39"/>
        <v>.</v>
      </c>
      <c r="V148" s="4"/>
      <c r="Y148" s="4"/>
      <c r="AE148" s="99">
        <f t="shared" si="33"/>
        <v>0</v>
      </c>
      <c r="AF148" s="99">
        <f t="shared" si="34"/>
        <v>0</v>
      </c>
      <c r="AG148" s="99">
        <f t="shared" si="36"/>
        <v>0</v>
      </c>
      <c r="AH148" s="99">
        <f t="shared" si="40"/>
        <v>1</v>
      </c>
      <c r="AI148" s="99">
        <f t="shared" si="41"/>
        <v>0</v>
      </c>
      <c r="AJ148" s="99">
        <f t="shared" si="42"/>
        <v>1</v>
      </c>
    </row>
    <row r="149" spans="1:36" ht="15">
      <c r="A149" s="279" t="s">
        <v>206</v>
      </c>
      <c r="B149" s="103"/>
      <c r="C149" s="175"/>
      <c r="D149" s="14"/>
      <c r="E149" s="14"/>
      <c r="F149" s="14"/>
      <c r="G149" s="14"/>
      <c r="H149" s="105">
        <f t="shared" si="25"/>
        <v>0</v>
      </c>
      <c r="I149" s="12"/>
      <c r="L149" s="66">
        <f>IF($C149='1. Table of contents'!$H$28,D149,D149/'1. Table of contents'!$B$49)</f>
        <v>0</v>
      </c>
      <c r="M149" s="66">
        <f>IF($C149='1. Table of contents'!$H$28,E149,E149/'1. Table of contents'!$B$49)</f>
        <v>0</v>
      </c>
      <c r="N149" s="66">
        <f>IF($C149='1. Table of contents'!$H$28,F149,F149/'1. Table of contents'!$B$49)</f>
        <v>0</v>
      </c>
      <c r="O149" s="66">
        <f>IF($C149='1. Table of contents'!$H$28,G149,G149/'1. Table of contents'!$B$49)</f>
        <v>0</v>
      </c>
      <c r="P149" s="98" t="str">
        <f t="shared" si="39"/>
        <v>.</v>
      </c>
      <c r="V149" s="4"/>
      <c r="Y149" s="4"/>
      <c r="AE149" s="99">
        <f t="shared" si="33"/>
        <v>0</v>
      </c>
      <c r="AF149" s="99">
        <f t="shared" si="34"/>
        <v>0</v>
      </c>
      <c r="AG149" s="99">
        <f t="shared" si="36"/>
        <v>0</v>
      </c>
      <c r="AH149" s="99">
        <f t="shared" si="40"/>
        <v>1</v>
      </c>
      <c r="AI149" s="99">
        <f t="shared" si="41"/>
        <v>0</v>
      </c>
      <c r="AJ149" s="99">
        <f t="shared" si="42"/>
        <v>1</v>
      </c>
    </row>
    <row r="150" spans="1:36" ht="15">
      <c r="A150" s="279" t="s">
        <v>207</v>
      </c>
      <c r="B150" s="103"/>
      <c r="C150" s="175"/>
      <c r="D150" s="14"/>
      <c r="E150" s="14"/>
      <c r="F150" s="14"/>
      <c r="G150" s="14"/>
      <c r="H150" s="105">
        <f t="shared" si="25"/>
        <v>0</v>
      </c>
      <c r="I150" s="12"/>
      <c r="L150" s="66">
        <f>IF($C150='1. Table of contents'!$H$28,D150,D150/'1. Table of contents'!$B$49)</f>
        <v>0</v>
      </c>
      <c r="M150" s="66">
        <f>IF($C150='1. Table of contents'!$H$28,E150,E150/'1. Table of contents'!$B$49)</f>
        <v>0</v>
      </c>
      <c r="N150" s="66">
        <f>IF($C150='1. Table of contents'!$H$28,F150,F150/'1. Table of contents'!$B$49)</f>
        <v>0</v>
      </c>
      <c r="O150" s="66">
        <f>IF($C150='1. Table of contents'!$H$28,G150,G150/'1. Table of contents'!$B$49)</f>
        <v>0</v>
      </c>
      <c r="P150" s="98" t="str">
        <f t="shared" si="39"/>
        <v>.</v>
      </c>
      <c r="V150" s="4"/>
      <c r="Y150" s="4"/>
      <c r="AE150" s="99">
        <f t="shared" si="33"/>
        <v>0</v>
      </c>
      <c r="AF150" s="99">
        <f t="shared" si="34"/>
        <v>0</v>
      </c>
      <c r="AG150" s="99">
        <f t="shared" si="36"/>
        <v>0</v>
      </c>
      <c r="AH150" s="99">
        <f t="shared" si="40"/>
        <v>1</v>
      </c>
      <c r="AI150" s="99">
        <f t="shared" si="41"/>
        <v>0</v>
      </c>
      <c r="AJ150" s="99">
        <f t="shared" si="42"/>
        <v>1</v>
      </c>
    </row>
    <row r="151" spans="1:36" ht="15">
      <c r="A151" s="279" t="s">
        <v>208</v>
      </c>
      <c r="B151" s="103"/>
      <c r="C151" s="175"/>
      <c r="D151" s="14"/>
      <c r="E151" s="14"/>
      <c r="F151" s="14"/>
      <c r="G151" s="14"/>
      <c r="H151" s="105">
        <f t="shared" si="25"/>
        <v>0</v>
      </c>
      <c r="I151" s="12"/>
      <c r="L151" s="66">
        <f>IF($C151='1. Table of contents'!$H$28,D151,D151/'1. Table of contents'!$B$49)</f>
        <v>0</v>
      </c>
      <c r="M151" s="66">
        <f>IF($C151='1. Table of contents'!$H$28,E151,E151/'1. Table of contents'!$B$49)</f>
        <v>0</v>
      </c>
      <c r="N151" s="66">
        <f>IF($C151='1. Table of contents'!$H$28,F151,F151/'1. Table of contents'!$B$49)</f>
        <v>0</v>
      </c>
      <c r="O151" s="66">
        <f>IF($C151='1. Table of contents'!$H$28,G151,G151/'1. Table of contents'!$B$49)</f>
        <v>0</v>
      </c>
      <c r="P151" s="98" t="str">
        <f t="shared" si="39"/>
        <v>.</v>
      </c>
      <c r="V151" s="4"/>
      <c r="Y151" s="4"/>
      <c r="AE151" s="99">
        <f t="shared" si="33"/>
        <v>0</v>
      </c>
      <c r="AF151" s="99">
        <f t="shared" si="34"/>
        <v>0</v>
      </c>
      <c r="AG151" s="99">
        <f t="shared" si="36"/>
        <v>0</v>
      </c>
      <c r="AH151" s="99">
        <f t="shared" si="40"/>
        <v>1</v>
      </c>
      <c r="AI151" s="99">
        <f t="shared" si="41"/>
        <v>0</v>
      </c>
      <c r="AJ151" s="99">
        <f t="shared" si="42"/>
        <v>1</v>
      </c>
    </row>
    <row r="152" spans="1:36" ht="15">
      <c r="A152" s="279" t="s">
        <v>209</v>
      </c>
      <c r="B152" s="103"/>
      <c r="C152" s="175"/>
      <c r="D152" s="14"/>
      <c r="E152" s="14"/>
      <c r="F152" s="14"/>
      <c r="G152" s="14"/>
      <c r="H152" s="105">
        <f t="shared" si="25"/>
        <v>0</v>
      </c>
      <c r="I152" s="12"/>
      <c r="L152" s="66">
        <f>IF($C152='1. Table of contents'!$H$28,D152,D152/'1. Table of contents'!$B$49)</f>
        <v>0</v>
      </c>
      <c r="M152" s="66">
        <f>IF($C152='1. Table of contents'!$H$28,E152,E152/'1. Table of contents'!$B$49)</f>
        <v>0</v>
      </c>
      <c r="N152" s="66">
        <f>IF($C152='1. Table of contents'!$H$28,F152,F152/'1. Table of contents'!$B$49)</f>
        <v>0</v>
      </c>
      <c r="O152" s="66">
        <f>IF($C152='1. Table of contents'!$H$28,G152,G152/'1. Table of contents'!$B$49)</f>
        <v>0</v>
      </c>
      <c r="P152" s="98" t="str">
        <f t="shared" si="39"/>
        <v>.</v>
      </c>
      <c r="V152" s="4"/>
      <c r="Y152" s="4"/>
      <c r="AE152" s="99">
        <f t="shared" si="33"/>
        <v>0</v>
      </c>
      <c r="AF152" s="99">
        <f t="shared" si="34"/>
        <v>0</v>
      </c>
      <c r="AG152" s="99">
        <f t="shared" si="36"/>
        <v>0</v>
      </c>
      <c r="AH152" s="99">
        <f t="shared" si="40"/>
        <v>1</v>
      </c>
      <c r="AI152" s="99">
        <f t="shared" si="41"/>
        <v>0</v>
      </c>
      <c r="AJ152" s="99">
        <f t="shared" si="42"/>
        <v>1</v>
      </c>
    </row>
    <row r="153" spans="1:36" ht="15">
      <c r="A153" s="279" t="s">
        <v>210</v>
      </c>
      <c r="B153" s="103"/>
      <c r="C153" s="175"/>
      <c r="D153" s="14"/>
      <c r="E153" s="14"/>
      <c r="F153" s="14"/>
      <c r="G153" s="14"/>
      <c r="H153" s="105">
        <f t="shared" si="25"/>
        <v>0</v>
      </c>
      <c r="I153" s="12"/>
      <c r="L153" s="66">
        <f>IF($C153='1. Table of contents'!$H$28,D153,D153/'1. Table of contents'!$B$49)</f>
        <v>0</v>
      </c>
      <c r="M153" s="66">
        <f>IF($C153='1. Table of contents'!$H$28,E153,E153/'1. Table of contents'!$B$49)</f>
        <v>0</v>
      </c>
      <c r="N153" s="66">
        <f>IF($C153='1. Table of contents'!$H$28,F153,F153/'1. Table of contents'!$B$49)</f>
        <v>0</v>
      </c>
      <c r="O153" s="66">
        <f>IF($C153='1. Table of contents'!$H$28,G153,G153/'1. Table of contents'!$B$49)</f>
        <v>0</v>
      </c>
      <c r="P153" s="98" t="str">
        <f t="shared" si="39"/>
        <v>.</v>
      </c>
      <c r="V153" s="4"/>
      <c r="Y153" s="4"/>
      <c r="AE153" s="99">
        <f t="shared" si="33"/>
        <v>0</v>
      </c>
      <c r="AF153" s="99">
        <f t="shared" si="34"/>
        <v>0</v>
      </c>
      <c r="AG153" s="99">
        <f t="shared" si="36"/>
        <v>0</v>
      </c>
      <c r="AH153" s="99">
        <f t="shared" si="40"/>
        <v>1</v>
      </c>
      <c r="AI153" s="99">
        <f t="shared" si="41"/>
        <v>0</v>
      </c>
      <c r="AJ153" s="99">
        <f t="shared" si="42"/>
        <v>1</v>
      </c>
    </row>
    <row r="154" spans="1:36" ht="15">
      <c r="A154" s="279" t="s">
        <v>211</v>
      </c>
      <c r="B154" s="103"/>
      <c r="C154" s="175"/>
      <c r="D154" s="14"/>
      <c r="E154" s="14"/>
      <c r="F154" s="14"/>
      <c r="G154" s="14"/>
      <c r="H154" s="105">
        <f t="shared" si="25"/>
        <v>0</v>
      </c>
      <c r="I154" s="12"/>
      <c r="L154" s="66">
        <f>IF($C154='1. Table of contents'!$H$28,D154,D154/'1. Table of contents'!$B$49)</f>
        <v>0</v>
      </c>
      <c r="M154" s="66">
        <f>IF($C154='1. Table of contents'!$H$28,E154,E154/'1. Table of contents'!$B$49)</f>
        <v>0</v>
      </c>
      <c r="N154" s="66">
        <f>IF($C154='1. Table of contents'!$H$28,F154,F154/'1. Table of contents'!$B$49)</f>
        <v>0</v>
      </c>
      <c r="O154" s="66">
        <f>IF($C154='1. Table of contents'!$H$28,G154,G154/'1. Table of contents'!$B$49)</f>
        <v>0</v>
      </c>
      <c r="P154" s="98" t="str">
        <f t="shared" si="39"/>
        <v>.</v>
      </c>
      <c r="V154" s="4"/>
      <c r="Y154" s="4"/>
      <c r="AE154" s="99">
        <f t="shared" si="33"/>
        <v>0</v>
      </c>
      <c r="AF154" s="99">
        <f t="shared" si="34"/>
        <v>0</v>
      </c>
      <c r="AG154" s="99">
        <f t="shared" si="36"/>
        <v>0</v>
      </c>
      <c r="AH154" s="99">
        <f t="shared" si="40"/>
        <v>1</v>
      </c>
      <c r="AI154" s="99">
        <f t="shared" si="41"/>
        <v>0</v>
      </c>
      <c r="AJ154" s="99">
        <f t="shared" si="42"/>
        <v>1</v>
      </c>
    </row>
    <row r="155" spans="1:36" ht="15">
      <c r="A155" s="279" t="s">
        <v>212</v>
      </c>
      <c r="B155" s="103"/>
      <c r="C155" s="175"/>
      <c r="D155" s="14"/>
      <c r="E155" s="14"/>
      <c r="F155" s="14"/>
      <c r="G155" s="14"/>
      <c r="H155" s="105">
        <f t="shared" si="25"/>
        <v>0</v>
      </c>
      <c r="I155" s="12"/>
      <c r="L155" s="66">
        <f>IF($C155='1. Table of contents'!$H$28,D155,D155/'1. Table of contents'!$B$49)</f>
        <v>0</v>
      </c>
      <c r="M155" s="66">
        <f>IF($C155='1. Table of contents'!$H$28,E155,E155/'1. Table of contents'!$B$49)</f>
        <v>0</v>
      </c>
      <c r="N155" s="66">
        <f>IF($C155='1. Table of contents'!$H$28,F155,F155/'1. Table of contents'!$B$49)</f>
        <v>0</v>
      </c>
      <c r="O155" s="66">
        <f>IF($C155='1. Table of contents'!$H$28,G155,G155/'1. Table of contents'!$B$49)</f>
        <v>0</v>
      </c>
      <c r="P155" s="98" t="str">
        <f t="shared" si="39"/>
        <v>.</v>
      </c>
      <c r="V155" s="4"/>
      <c r="Y155" s="4"/>
      <c r="AE155" s="99">
        <f t="shared" si="33"/>
        <v>0</v>
      </c>
      <c r="AF155" s="99">
        <f t="shared" si="34"/>
        <v>0</v>
      </c>
      <c r="AG155" s="99">
        <f t="shared" si="36"/>
        <v>0</v>
      </c>
      <c r="AH155" s="99">
        <f t="shared" si="40"/>
        <v>1</v>
      </c>
      <c r="AI155" s="99">
        <f t="shared" si="41"/>
        <v>0</v>
      </c>
      <c r="AJ155" s="99">
        <f t="shared" si="42"/>
        <v>1</v>
      </c>
    </row>
    <row r="156" spans="1:36" ht="15">
      <c r="A156" s="184" t="s">
        <v>213</v>
      </c>
      <c r="B156" s="176"/>
      <c r="C156" s="177"/>
      <c r="D156" s="107">
        <f>SUM(L116:L155)</f>
        <v>0</v>
      </c>
      <c r="E156" s="107">
        <f>SUM(M116:M155)</f>
        <v>0</v>
      </c>
      <c r="F156" s="107">
        <f>SUM(N116:N155)</f>
        <v>0</v>
      </c>
      <c r="G156" s="107">
        <f>SUM(O116:O155)</f>
        <v>0</v>
      </c>
      <c r="H156" s="105">
        <f>SUM(H116:H155)</f>
        <v>0</v>
      </c>
      <c r="I156" s="216">
        <f>SUM(I116:I155)</f>
        <v>0</v>
      </c>
      <c r="L156" s="227">
        <f>SUM(L116:L155)</f>
        <v>0</v>
      </c>
      <c r="M156" s="227">
        <f>SUM(M116:M155)</f>
        <v>0</v>
      </c>
      <c r="N156" s="227">
        <f>SUM(N116:N155)</f>
        <v>0</v>
      </c>
      <c r="O156" s="227">
        <f>SUM(O116:O155)</f>
        <v>0</v>
      </c>
      <c r="P156" s="99"/>
      <c r="Q156" s="76">
        <f>SUM(L156:O156)</f>
        <v>0</v>
      </c>
      <c r="V156" s="4"/>
      <c r="Y156" s="4"/>
      <c r="AE156" s="99">
        <f t="shared" si="33"/>
        <v>0</v>
      </c>
      <c r="AF156" s="99">
        <f t="shared" si="34"/>
        <v>0</v>
      </c>
      <c r="AG156" s="99">
        <f t="shared" si="36"/>
        <v>0</v>
      </c>
      <c r="AH156" s="99">
        <f>IF(AE156+AF156+AG156=0,1,0)</f>
        <v>1</v>
      </c>
      <c r="AI156" s="99">
        <f>IF(AE156+AF156+AG156=3,1,0)</f>
        <v>0</v>
      </c>
      <c r="AJ156" s="99">
        <f>AH156+AI156</f>
        <v>1</v>
      </c>
    </row>
    <row r="157" spans="1:46" ht="25.5" customHeight="1">
      <c r="A157" s="417" t="s">
        <v>166</v>
      </c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/>
      <c r="M157"/>
      <c r="V157" s="4"/>
      <c r="Y157" s="4"/>
      <c r="AO157" s="99"/>
      <c r="AP157" s="99"/>
      <c r="AQ157" s="99"/>
      <c r="AR157" s="99"/>
      <c r="AS157" s="99"/>
      <c r="AT157" s="99"/>
    </row>
    <row r="158" spans="1:46" ht="15" customHeight="1">
      <c r="A158" s="419"/>
      <c r="B158" s="419"/>
      <c r="C158" s="41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V158" s="4"/>
      <c r="Y158" s="4"/>
      <c r="AO158" s="99"/>
      <c r="AP158" s="99"/>
      <c r="AQ158" s="99"/>
      <c r="AR158" s="99"/>
      <c r="AS158" s="99"/>
      <c r="AT158" s="99"/>
    </row>
    <row r="159" spans="1:46" ht="1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V159" s="4"/>
      <c r="Y159" s="4"/>
      <c r="AO159" s="99"/>
      <c r="AP159" s="99"/>
      <c r="AQ159" s="99"/>
      <c r="AR159" s="99"/>
      <c r="AS159" s="99"/>
      <c r="AT159" s="99"/>
    </row>
    <row r="160" spans="1:25" ht="26.25" customHeight="1">
      <c r="A160" s="415" t="s">
        <v>214</v>
      </c>
      <c r="B160" s="416"/>
      <c r="C160" s="320"/>
      <c r="D160" s="320"/>
      <c r="E160" s="41" t="s">
        <v>217</v>
      </c>
      <c r="V160" s="4"/>
      <c r="Y160" s="4"/>
    </row>
    <row r="161" spans="1:25" ht="35.25" customHeight="1">
      <c r="A161" s="365" t="s">
        <v>215</v>
      </c>
      <c r="B161" s="320"/>
      <c r="C161" s="320"/>
      <c r="D161" s="320"/>
      <c r="E161" s="144"/>
      <c r="V161" s="4"/>
      <c r="Y161" s="4"/>
    </row>
    <row r="162" spans="1:25" ht="11.25" customHeight="1" hidden="1">
      <c r="A162" s="280" t="s">
        <v>37</v>
      </c>
      <c r="B162" s="4"/>
      <c r="C162" s="4"/>
      <c r="D162" s="4"/>
      <c r="V162" s="4"/>
      <c r="Y162" s="4"/>
    </row>
    <row r="163" spans="1:25" ht="15" customHeight="1" hidden="1">
      <c r="A163" s="280" t="s">
        <v>29</v>
      </c>
      <c r="B163" s="4"/>
      <c r="C163" s="4"/>
      <c r="D163" s="4"/>
      <c r="V163" s="4"/>
      <c r="Y163" s="4"/>
    </row>
    <row r="164" spans="1:25" ht="15" customHeight="1" hidden="1">
      <c r="A164" s="281" t="s">
        <v>64</v>
      </c>
      <c r="B164" s="4"/>
      <c r="C164" s="4"/>
      <c r="D164" s="4"/>
      <c r="V164" s="4"/>
      <c r="Y164" s="4"/>
    </row>
    <row r="165" spans="1:27" ht="15" customHeight="1">
      <c r="A165" s="282" t="s">
        <v>216</v>
      </c>
      <c r="B165" s="283"/>
      <c r="C165" s="4"/>
      <c r="D165" s="4"/>
      <c r="P165" s="143" t="s">
        <v>38</v>
      </c>
      <c r="V165" s="4"/>
      <c r="Y165" s="4"/>
      <c r="AA165" s="143" t="s">
        <v>38</v>
      </c>
    </row>
    <row r="166" spans="1:27" s="42" customFormat="1" ht="45">
      <c r="A166" s="284" t="s">
        <v>169</v>
      </c>
      <c r="B166" s="285" t="s">
        <v>170</v>
      </c>
      <c r="C166" s="285" t="s">
        <v>218</v>
      </c>
      <c r="D166" s="275" t="s">
        <v>32</v>
      </c>
      <c r="E166" s="275" t="s">
        <v>33</v>
      </c>
      <c r="F166" s="275" t="s">
        <v>34</v>
      </c>
      <c r="G166" s="275" t="s">
        <v>35</v>
      </c>
      <c r="H166" s="286" t="s">
        <v>153</v>
      </c>
      <c r="I166" s="270" t="s">
        <v>163</v>
      </c>
      <c r="J166" s="141"/>
      <c r="K166" s="141"/>
      <c r="L166" s="278" t="s">
        <v>32</v>
      </c>
      <c r="M166" s="278" t="s">
        <v>33</v>
      </c>
      <c r="N166" s="278" t="s">
        <v>34</v>
      </c>
      <c r="O166" s="278" t="s">
        <v>35</v>
      </c>
      <c r="P166" s="141"/>
      <c r="Q166" s="141"/>
      <c r="R166" s="141"/>
      <c r="S166" s="141" t="s">
        <v>36</v>
      </c>
      <c r="T166" s="141"/>
      <c r="U166" s="141"/>
      <c r="V166" s="142" t="s">
        <v>30</v>
      </c>
      <c r="W166" s="142" t="s">
        <v>31</v>
      </c>
      <c r="X166" s="142" t="s">
        <v>32</v>
      </c>
      <c r="Y166" s="142" t="s">
        <v>33</v>
      </c>
      <c r="Z166" s="142" t="s">
        <v>34</v>
      </c>
      <c r="AA166" s="142" t="s">
        <v>35</v>
      </c>
    </row>
    <row r="167" spans="1:38" ht="15">
      <c r="A167" s="279" t="s">
        <v>219</v>
      </c>
      <c r="B167" s="103"/>
      <c r="C167" s="103"/>
      <c r="D167" s="14"/>
      <c r="E167" s="14"/>
      <c r="F167" s="14"/>
      <c r="G167" s="14"/>
      <c r="H167" s="105">
        <f aca="true" t="shared" si="43" ref="H167:H186">SUM(L167:O167)</f>
        <v>0</v>
      </c>
      <c r="I167" s="12"/>
      <c r="L167" s="66">
        <f>IF($C167='1. Table of contents'!$H$28,D167,D167/'1. Table of contents'!$B$49)</f>
        <v>0</v>
      </c>
      <c r="M167" s="66">
        <f>IF($C167='1. Table of contents'!$H$28,E167,E167/'1. Table of contents'!$B$49)</f>
        <v>0</v>
      </c>
      <c r="N167" s="66">
        <f>IF($C167='1. Table of contents'!$H$28,F167,F167/'1. Table of contents'!$B$49)</f>
        <v>0</v>
      </c>
      <c r="O167" s="66">
        <f>IF($C167='1. Table of contents'!$H$28,G167,G167/'1. Table of contents'!$B$49)</f>
        <v>0</v>
      </c>
      <c r="P167" s="98" t="str">
        <f aca="true" t="shared" si="44" ref="P167:P175">IF(AJ167=1,".","data missing")</f>
        <v>.</v>
      </c>
      <c r="S167" s="4" t="str">
        <f aca="true" t="shared" si="45" ref="S167:S186">+S116</f>
        <v>LP-</v>
      </c>
      <c r="V167" s="74">
        <v>0</v>
      </c>
      <c r="W167" s="74">
        <v>0</v>
      </c>
      <c r="X167" s="74">
        <f aca="true" t="shared" si="46" ref="X167:X186">+SUMIF($B$167:$B$186,$S167,$L$167:$L$186)+SUMIF($D$203:$D$222,$S167,$L$203:$L$222)+SUMIF($D$237:$D$256,$S167,$L$237:$L$256)</f>
        <v>0</v>
      </c>
      <c r="Y167" s="74">
        <f aca="true" t="shared" si="47" ref="Y167:Y186">+SUMIF($B$167:$B$186,$S167,$M$167:$M$186)+SUMIF($D$203:$D$222,$S167,$M$203:$M$222)+SUMIF($D$237:$D$256,$S167,$M$237:$M$256)</f>
        <v>0</v>
      </c>
      <c r="Z167" s="74">
        <f aca="true" t="shared" si="48" ref="Z167:Z186">+SUMIF($B$167:$B$186,$S167,$N$167:$N$186)+SUMIF($D$203:$D$222,$S167,$N$203:$N$222)+SUMIF($D$237:$D$256,$S167,$N$237:$N$256)</f>
        <v>0</v>
      </c>
      <c r="AA167" s="74">
        <f aca="true" t="shared" si="49" ref="AA167:AA186">+SUMIF($B$167:$B$186,$S167,$O$167:$O$186)+SUMIF($D$203:$D$222,$S167,$O$203:$O$222)+SUMIF($D$237:$D$256,$S167,$O$237:$O$256)</f>
        <v>0</v>
      </c>
      <c r="AB167" s="62">
        <f aca="true" t="shared" si="50" ref="AB167:AB186">SUM(V167:AA167)</f>
        <v>0</v>
      </c>
      <c r="AE167" s="99">
        <f aca="true" t="shared" si="51" ref="AE167:AE186">IF(B167=AN167,0,1)</f>
        <v>0</v>
      </c>
      <c r="AF167" s="99">
        <f aca="true" t="shared" si="52" ref="AF167:AF186">IF(C167=AN167,0,1)</f>
        <v>0</v>
      </c>
      <c r="AG167" s="99">
        <f>IF(D167+E167+F167+G167=0,0,1)</f>
        <v>0</v>
      </c>
      <c r="AH167" s="99">
        <f>IF(AE167+AF167+AG167=0,1,0)</f>
        <v>1</v>
      </c>
      <c r="AI167" s="99">
        <f>IF(AE167+AF167+AG167=3,1,0)</f>
        <v>0</v>
      </c>
      <c r="AJ167" s="99">
        <f>AH167+AI167</f>
        <v>1</v>
      </c>
      <c r="AK167" s="99"/>
      <c r="AL167" s="99"/>
    </row>
    <row r="168" spans="1:38" ht="15">
      <c r="A168" s="279" t="s">
        <v>220</v>
      </c>
      <c r="B168" s="103"/>
      <c r="C168" s="103"/>
      <c r="D168" s="14"/>
      <c r="E168" s="14"/>
      <c r="F168" s="14"/>
      <c r="G168" s="14"/>
      <c r="H168" s="105">
        <f t="shared" si="43"/>
        <v>0</v>
      </c>
      <c r="I168" s="12"/>
      <c r="L168" s="66">
        <f>IF($C168='1. Table of contents'!$H$28,D168,D168/'1. Table of contents'!$B$49)</f>
        <v>0</v>
      </c>
      <c r="M168" s="66">
        <f>IF($C168='1. Table of contents'!$H$28,E168,E168/'1. Table of contents'!$B$49)</f>
        <v>0</v>
      </c>
      <c r="N168" s="66">
        <f>IF($C168='1. Table of contents'!$H$28,F168,F168/'1. Table of contents'!$B$49)</f>
        <v>0</v>
      </c>
      <c r="O168" s="66">
        <f>IF($C168='1. Table of contents'!$H$28,G168,G168/'1. Table of contents'!$B$49)</f>
        <v>0</v>
      </c>
      <c r="P168" s="98" t="str">
        <f t="shared" si="44"/>
        <v>.</v>
      </c>
      <c r="S168" s="4" t="str">
        <f t="shared" si="45"/>
        <v>P2 -</v>
      </c>
      <c r="V168" s="74">
        <v>0</v>
      </c>
      <c r="W168" s="74">
        <v>0</v>
      </c>
      <c r="X168" s="74">
        <f t="shared" si="46"/>
        <v>0</v>
      </c>
      <c r="Y168" s="74">
        <f t="shared" si="47"/>
        <v>0</v>
      </c>
      <c r="Z168" s="74">
        <f t="shared" si="48"/>
        <v>0</v>
      </c>
      <c r="AA168" s="74">
        <f t="shared" si="49"/>
        <v>0</v>
      </c>
      <c r="AB168" s="62">
        <f t="shared" si="50"/>
        <v>0</v>
      </c>
      <c r="AE168" s="99">
        <f t="shared" si="51"/>
        <v>0</v>
      </c>
      <c r="AF168" s="99">
        <f t="shared" si="52"/>
        <v>0</v>
      </c>
      <c r="AG168" s="99">
        <f aca="true" t="shared" si="53" ref="AG168:AG186">IF(D168+E168+F168+G168=0,0,1)</f>
        <v>0</v>
      </c>
      <c r="AH168" s="99">
        <f aca="true" t="shared" si="54" ref="AH168:AH175">IF(AE168+AF168+AG168=0,1,0)</f>
        <v>1</v>
      </c>
      <c r="AI168" s="99">
        <f aca="true" t="shared" si="55" ref="AI168:AI175">IF(AE168+AF168+AG168=3,1,0)</f>
        <v>0</v>
      </c>
      <c r="AJ168" s="99">
        <f aca="true" t="shared" si="56" ref="AJ168:AJ175">AH168+AI168</f>
        <v>1</v>
      </c>
      <c r="AK168" s="99"/>
      <c r="AL168" s="99"/>
    </row>
    <row r="169" spans="1:38" ht="15">
      <c r="A169" s="279" t="s">
        <v>221</v>
      </c>
      <c r="B169" s="103"/>
      <c r="C169" s="103"/>
      <c r="D169" s="14"/>
      <c r="E169" s="14"/>
      <c r="F169" s="14"/>
      <c r="G169" s="14"/>
      <c r="H169" s="105">
        <f t="shared" si="43"/>
        <v>0</v>
      </c>
      <c r="I169" s="12"/>
      <c r="L169" s="66">
        <f>IF($C169='1. Table of contents'!$H$28,D169,D169/'1. Table of contents'!$B$49)</f>
        <v>0</v>
      </c>
      <c r="M169" s="66">
        <f>IF($C169='1. Table of contents'!$H$28,E169,E169/'1. Table of contents'!$B$49)</f>
        <v>0</v>
      </c>
      <c r="N169" s="66">
        <f>IF($C169='1. Table of contents'!$H$28,F169,F169/'1. Table of contents'!$B$49)</f>
        <v>0</v>
      </c>
      <c r="O169" s="66">
        <f>IF($C169='1. Table of contents'!$H$28,G169,G169/'1. Table of contents'!$B$49)</f>
        <v>0</v>
      </c>
      <c r="P169" s="98" t="str">
        <f t="shared" si="44"/>
        <v>.</v>
      </c>
      <c r="S169" s="4" t="str">
        <f t="shared" si="45"/>
        <v>P3 - </v>
      </c>
      <c r="V169" s="74">
        <v>0</v>
      </c>
      <c r="W169" s="74">
        <v>0</v>
      </c>
      <c r="X169" s="74">
        <f t="shared" si="46"/>
        <v>0</v>
      </c>
      <c r="Y169" s="74">
        <f t="shared" si="47"/>
        <v>0</v>
      </c>
      <c r="Z169" s="74">
        <f t="shared" si="48"/>
        <v>0</v>
      </c>
      <c r="AA169" s="74">
        <f t="shared" si="49"/>
        <v>0</v>
      </c>
      <c r="AB169" s="62">
        <f t="shared" si="50"/>
        <v>0</v>
      </c>
      <c r="AE169" s="99">
        <f t="shared" si="51"/>
        <v>0</v>
      </c>
      <c r="AF169" s="99">
        <f t="shared" si="52"/>
        <v>0</v>
      </c>
      <c r="AG169" s="99">
        <f t="shared" si="53"/>
        <v>0</v>
      </c>
      <c r="AH169" s="99">
        <f t="shared" si="54"/>
        <v>1</v>
      </c>
      <c r="AI169" s="99">
        <f t="shared" si="55"/>
        <v>0</v>
      </c>
      <c r="AJ169" s="99">
        <f t="shared" si="56"/>
        <v>1</v>
      </c>
      <c r="AK169" s="99"/>
      <c r="AL169" s="99"/>
    </row>
    <row r="170" spans="1:38" ht="15">
      <c r="A170" s="279" t="s">
        <v>222</v>
      </c>
      <c r="B170" s="103"/>
      <c r="C170" s="103"/>
      <c r="D170" s="14"/>
      <c r="E170" s="14"/>
      <c r="F170" s="14"/>
      <c r="G170" s="14"/>
      <c r="H170" s="105">
        <f t="shared" si="43"/>
        <v>0</v>
      </c>
      <c r="I170" s="12"/>
      <c r="L170" s="66">
        <f>IF($C170='1. Table of contents'!$H$28,D170,D170/'1. Table of contents'!$B$49)</f>
        <v>0</v>
      </c>
      <c r="M170" s="66">
        <f>IF($C170='1. Table of contents'!$H$28,E170,E170/'1. Table of contents'!$B$49)</f>
        <v>0</v>
      </c>
      <c r="N170" s="66">
        <f>IF($C170='1. Table of contents'!$H$28,F170,F170/'1. Table of contents'!$B$49)</f>
        <v>0</v>
      </c>
      <c r="O170" s="66">
        <f>IF($C170='1. Table of contents'!$H$28,G170,G170/'1. Table of contents'!$B$49)</f>
        <v>0</v>
      </c>
      <c r="P170" s="98" t="str">
        <f t="shared" si="44"/>
        <v>.</v>
      </c>
      <c r="S170" s="4" t="str">
        <f t="shared" si="45"/>
        <v>P4 -</v>
      </c>
      <c r="V170" s="74">
        <v>0</v>
      </c>
      <c r="W170" s="74">
        <v>0</v>
      </c>
      <c r="X170" s="74">
        <f t="shared" si="46"/>
        <v>0</v>
      </c>
      <c r="Y170" s="74">
        <f t="shared" si="47"/>
        <v>0</v>
      </c>
      <c r="Z170" s="74">
        <f t="shared" si="48"/>
        <v>0</v>
      </c>
      <c r="AA170" s="74">
        <f t="shared" si="49"/>
        <v>0</v>
      </c>
      <c r="AB170" s="62">
        <f t="shared" si="50"/>
        <v>0</v>
      </c>
      <c r="AE170" s="99">
        <f t="shared" si="51"/>
        <v>0</v>
      </c>
      <c r="AF170" s="99">
        <f t="shared" si="52"/>
        <v>0</v>
      </c>
      <c r="AG170" s="99">
        <f t="shared" si="53"/>
        <v>0</v>
      </c>
      <c r="AH170" s="99">
        <f t="shared" si="54"/>
        <v>1</v>
      </c>
      <c r="AI170" s="99">
        <f t="shared" si="55"/>
        <v>0</v>
      </c>
      <c r="AJ170" s="99">
        <f t="shared" si="56"/>
        <v>1</v>
      </c>
      <c r="AK170" s="99"/>
      <c r="AL170" s="99"/>
    </row>
    <row r="171" spans="1:38" ht="15">
      <c r="A171" s="279" t="s">
        <v>223</v>
      </c>
      <c r="B171" s="103"/>
      <c r="C171" s="103"/>
      <c r="D171" s="14"/>
      <c r="E171" s="14"/>
      <c r="F171" s="14"/>
      <c r="G171" s="14"/>
      <c r="H171" s="105">
        <f t="shared" si="43"/>
        <v>0</v>
      </c>
      <c r="I171" s="245"/>
      <c r="L171" s="66">
        <f>IF($C171='1. Table of contents'!$H$28,D171,D171/'1. Table of contents'!$B$49)</f>
        <v>0</v>
      </c>
      <c r="M171" s="66">
        <f>IF($C171='1. Table of contents'!$H$28,E171,E171/'1. Table of contents'!$B$49)</f>
        <v>0</v>
      </c>
      <c r="N171" s="66">
        <f>IF($C171='1. Table of contents'!$H$28,F171,F171/'1. Table of contents'!$B$49)</f>
        <v>0</v>
      </c>
      <c r="O171" s="66">
        <f>IF($C171='1. Table of contents'!$H$28,G171,G171/'1. Table of contents'!$B$49)</f>
        <v>0</v>
      </c>
      <c r="P171" s="98" t="str">
        <f t="shared" si="44"/>
        <v>.</v>
      </c>
      <c r="S171" s="4" t="str">
        <f t="shared" si="45"/>
        <v>P5 -</v>
      </c>
      <c r="V171" s="74">
        <v>0</v>
      </c>
      <c r="W171" s="74">
        <v>0</v>
      </c>
      <c r="X171" s="74">
        <f t="shared" si="46"/>
        <v>0</v>
      </c>
      <c r="Y171" s="74">
        <f t="shared" si="47"/>
        <v>0</v>
      </c>
      <c r="Z171" s="74">
        <f t="shared" si="48"/>
        <v>0</v>
      </c>
      <c r="AA171" s="74">
        <f t="shared" si="49"/>
        <v>0</v>
      </c>
      <c r="AB171" s="62">
        <f t="shared" si="50"/>
        <v>0</v>
      </c>
      <c r="AE171" s="99">
        <f t="shared" si="51"/>
        <v>0</v>
      </c>
      <c r="AF171" s="99">
        <f t="shared" si="52"/>
        <v>0</v>
      </c>
      <c r="AG171" s="99">
        <f t="shared" si="53"/>
        <v>0</v>
      </c>
      <c r="AH171" s="99">
        <f t="shared" si="54"/>
        <v>1</v>
      </c>
      <c r="AI171" s="99">
        <f t="shared" si="55"/>
        <v>0</v>
      </c>
      <c r="AJ171" s="99">
        <f t="shared" si="56"/>
        <v>1</v>
      </c>
      <c r="AK171" s="99"/>
      <c r="AL171" s="99"/>
    </row>
    <row r="172" spans="1:38" ht="15">
      <c r="A172" s="279" t="s">
        <v>224</v>
      </c>
      <c r="B172" s="103"/>
      <c r="C172" s="103"/>
      <c r="D172" s="14"/>
      <c r="E172" s="14"/>
      <c r="F172" s="14"/>
      <c r="G172" s="14"/>
      <c r="H172" s="105">
        <f t="shared" si="43"/>
        <v>0</v>
      </c>
      <c r="I172" s="245"/>
      <c r="L172" s="66">
        <f>IF($C172='1. Table of contents'!$H$28,D172,D172/'1. Table of contents'!$B$49)</f>
        <v>0</v>
      </c>
      <c r="M172" s="66">
        <f>IF($C172='1. Table of contents'!$H$28,E172,E172/'1. Table of contents'!$B$49)</f>
        <v>0</v>
      </c>
      <c r="N172" s="66">
        <f>IF($C172='1. Table of contents'!$H$28,F172,F172/'1. Table of contents'!$B$49)</f>
        <v>0</v>
      </c>
      <c r="O172" s="66">
        <f>IF($C172='1. Table of contents'!$H$28,G172,G172/'1. Table of contents'!$B$49)</f>
        <v>0</v>
      </c>
      <c r="P172" s="98" t="str">
        <f t="shared" si="44"/>
        <v>.</v>
      </c>
      <c r="S172" s="4" t="str">
        <f t="shared" si="45"/>
        <v>P6 -</v>
      </c>
      <c r="V172" s="74">
        <v>0</v>
      </c>
      <c r="W172" s="74">
        <v>0</v>
      </c>
      <c r="X172" s="74">
        <f t="shared" si="46"/>
        <v>0</v>
      </c>
      <c r="Y172" s="74">
        <f t="shared" si="47"/>
        <v>0</v>
      </c>
      <c r="Z172" s="74">
        <f t="shared" si="48"/>
        <v>0</v>
      </c>
      <c r="AA172" s="74">
        <f t="shared" si="49"/>
        <v>0</v>
      </c>
      <c r="AB172" s="62">
        <f t="shared" si="50"/>
        <v>0</v>
      </c>
      <c r="AC172" s="76"/>
      <c r="AE172" s="99">
        <f t="shared" si="51"/>
        <v>0</v>
      </c>
      <c r="AF172" s="99">
        <f t="shared" si="52"/>
        <v>0</v>
      </c>
      <c r="AG172" s="99">
        <f t="shared" si="53"/>
        <v>0</v>
      </c>
      <c r="AH172" s="99">
        <f t="shared" si="54"/>
        <v>1</v>
      </c>
      <c r="AI172" s="99">
        <f t="shared" si="55"/>
        <v>0</v>
      </c>
      <c r="AJ172" s="99">
        <f t="shared" si="56"/>
        <v>1</v>
      </c>
      <c r="AK172" s="99"/>
      <c r="AL172" s="99"/>
    </row>
    <row r="173" spans="1:38" ht="15">
      <c r="A173" s="279" t="s">
        <v>225</v>
      </c>
      <c r="B173" s="103"/>
      <c r="C173" s="103"/>
      <c r="D173" s="14"/>
      <c r="E173" s="14"/>
      <c r="F173" s="14"/>
      <c r="G173" s="14"/>
      <c r="H173" s="105">
        <f t="shared" si="43"/>
        <v>0</v>
      </c>
      <c r="I173" s="12"/>
      <c r="L173" s="66">
        <f>IF($C173='1. Table of contents'!$H$28,D173,D173/'1. Table of contents'!$B$49)</f>
        <v>0</v>
      </c>
      <c r="M173" s="66">
        <f>IF($C173='1. Table of contents'!$H$28,E173,E173/'1. Table of contents'!$B$49)</f>
        <v>0</v>
      </c>
      <c r="N173" s="66">
        <f>IF($C173='1. Table of contents'!$H$28,F173,F173/'1. Table of contents'!$B$49)</f>
        <v>0</v>
      </c>
      <c r="O173" s="66">
        <f>IF($C173='1. Table of contents'!$H$28,G173,G173/'1. Table of contents'!$B$49)</f>
        <v>0</v>
      </c>
      <c r="P173" s="98" t="str">
        <f t="shared" si="44"/>
        <v>.</v>
      </c>
      <c r="S173" s="4" t="str">
        <f t="shared" si="45"/>
        <v>P7 -</v>
      </c>
      <c r="V173" s="74">
        <v>0</v>
      </c>
      <c r="W173" s="74">
        <v>0</v>
      </c>
      <c r="X173" s="74">
        <f t="shared" si="46"/>
        <v>0</v>
      </c>
      <c r="Y173" s="74">
        <f t="shared" si="47"/>
        <v>0</v>
      </c>
      <c r="Z173" s="74">
        <f t="shared" si="48"/>
        <v>0</v>
      </c>
      <c r="AA173" s="74">
        <f t="shared" si="49"/>
        <v>0</v>
      </c>
      <c r="AB173" s="62">
        <f t="shared" si="50"/>
        <v>0</v>
      </c>
      <c r="AE173" s="99">
        <f t="shared" si="51"/>
        <v>0</v>
      </c>
      <c r="AF173" s="99">
        <f t="shared" si="52"/>
        <v>0</v>
      </c>
      <c r="AG173" s="99">
        <f t="shared" si="53"/>
        <v>0</v>
      </c>
      <c r="AH173" s="99">
        <f t="shared" si="54"/>
        <v>1</v>
      </c>
      <c r="AI173" s="99">
        <f t="shared" si="55"/>
        <v>0</v>
      </c>
      <c r="AJ173" s="99">
        <f t="shared" si="56"/>
        <v>1</v>
      </c>
      <c r="AK173" s="99"/>
      <c r="AL173" s="99"/>
    </row>
    <row r="174" spans="1:38" ht="15">
      <c r="A174" s="279" t="s">
        <v>226</v>
      </c>
      <c r="B174" s="103"/>
      <c r="C174" s="103"/>
      <c r="D174" s="14"/>
      <c r="E174" s="14"/>
      <c r="F174" s="14"/>
      <c r="G174" s="14"/>
      <c r="H174" s="105">
        <f t="shared" si="43"/>
        <v>0</v>
      </c>
      <c r="I174" s="12"/>
      <c r="L174" s="66">
        <f>IF($C174='1. Table of contents'!$H$28,D174,D174/'1. Table of contents'!$B$49)</f>
        <v>0</v>
      </c>
      <c r="M174" s="66">
        <f>IF($C174='1. Table of contents'!$H$28,E174,E174/'1. Table of contents'!$B$49)</f>
        <v>0</v>
      </c>
      <c r="N174" s="66">
        <f>IF($C174='1. Table of contents'!$H$28,F174,F174/'1. Table of contents'!$B$49)</f>
        <v>0</v>
      </c>
      <c r="O174" s="66">
        <f>IF($C174='1. Table of contents'!$H$28,G174,G174/'1. Table of contents'!$B$49)</f>
        <v>0</v>
      </c>
      <c r="P174" s="98" t="str">
        <f t="shared" si="44"/>
        <v>.</v>
      </c>
      <c r="S174" s="4" t="str">
        <f t="shared" si="45"/>
        <v>P8 -</v>
      </c>
      <c r="V174" s="74">
        <v>0</v>
      </c>
      <c r="W174" s="74">
        <v>0</v>
      </c>
      <c r="X174" s="74">
        <f t="shared" si="46"/>
        <v>0</v>
      </c>
      <c r="Y174" s="74">
        <f t="shared" si="47"/>
        <v>0</v>
      </c>
      <c r="Z174" s="74">
        <f t="shared" si="48"/>
        <v>0</v>
      </c>
      <c r="AA174" s="74">
        <f t="shared" si="49"/>
        <v>0</v>
      </c>
      <c r="AB174" s="62">
        <f t="shared" si="50"/>
        <v>0</v>
      </c>
      <c r="AE174" s="99">
        <f t="shared" si="51"/>
        <v>0</v>
      </c>
      <c r="AF174" s="99">
        <f t="shared" si="52"/>
        <v>0</v>
      </c>
      <c r="AG174" s="99">
        <f t="shared" si="53"/>
        <v>0</v>
      </c>
      <c r="AH174" s="99">
        <f t="shared" si="54"/>
        <v>1</v>
      </c>
      <c r="AI174" s="99">
        <f t="shared" si="55"/>
        <v>0</v>
      </c>
      <c r="AJ174" s="99">
        <f t="shared" si="56"/>
        <v>1</v>
      </c>
      <c r="AK174" s="99"/>
      <c r="AL174" s="99"/>
    </row>
    <row r="175" spans="1:38" ht="15">
      <c r="A175" s="279" t="s">
        <v>227</v>
      </c>
      <c r="B175" s="103"/>
      <c r="C175" s="103"/>
      <c r="D175" s="14"/>
      <c r="E175" s="14"/>
      <c r="F175" s="14"/>
      <c r="G175" s="14"/>
      <c r="H175" s="105">
        <f t="shared" si="43"/>
        <v>0</v>
      </c>
      <c r="I175" s="12"/>
      <c r="L175" s="66">
        <f>IF($C175='1. Table of contents'!$H$28,D175,D175/'1. Table of contents'!$B$49)</f>
        <v>0</v>
      </c>
      <c r="M175" s="66">
        <f>IF($C175='1. Table of contents'!$H$28,E175,E175/'1. Table of contents'!$B$49)</f>
        <v>0</v>
      </c>
      <c r="N175" s="66">
        <f>IF($C175='1. Table of contents'!$H$28,F175,F175/'1. Table of contents'!$B$49)</f>
        <v>0</v>
      </c>
      <c r="O175" s="66">
        <f>IF($C175='1. Table of contents'!$H$28,G175,G175/'1. Table of contents'!$B$49)</f>
        <v>0</v>
      </c>
      <c r="P175" s="98" t="str">
        <f t="shared" si="44"/>
        <v>.</v>
      </c>
      <c r="S175" s="4" t="str">
        <f t="shared" si="45"/>
        <v>P9 -</v>
      </c>
      <c r="V175" s="74">
        <v>0</v>
      </c>
      <c r="W175" s="74">
        <v>0</v>
      </c>
      <c r="X175" s="74">
        <f t="shared" si="46"/>
        <v>0</v>
      </c>
      <c r="Y175" s="74">
        <f t="shared" si="47"/>
        <v>0</v>
      </c>
      <c r="Z175" s="74">
        <f t="shared" si="48"/>
        <v>0</v>
      </c>
      <c r="AA175" s="74">
        <f t="shared" si="49"/>
        <v>0</v>
      </c>
      <c r="AB175" s="62">
        <f t="shared" si="50"/>
        <v>0</v>
      </c>
      <c r="AE175" s="99">
        <f t="shared" si="51"/>
        <v>0</v>
      </c>
      <c r="AF175" s="99">
        <f t="shared" si="52"/>
        <v>0</v>
      </c>
      <c r="AG175" s="99">
        <f t="shared" si="53"/>
        <v>0</v>
      </c>
      <c r="AH175" s="99">
        <f t="shared" si="54"/>
        <v>1</v>
      </c>
      <c r="AI175" s="99">
        <f t="shared" si="55"/>
        <v>0</v>
      </c>
      <c r="AJ175" s="99">
        <f t="shared" si="56"/>
        <v>1</v>
      </c>
      <c r="AK175" s="99"/>
      <c r="AL175" s="99"/>
    </row>
    <row r="176" spans="1:38" ht="15">
      <c r="A176" s="279" t="s">
        <v>228</v>
      </c>
      <c r="B176" s="103"/>
      <c r="C176" s="103"/>
      <c r="D176" s="14"/>
      <c r="E176" s="14"/>
      <c r="F176" s="14"/>
      <c r="G176" s="14"/>
      <c r="H176" s="105">
        <f t="shared" si="43"/>
        <v>0</v>
      </c>
      <c r="I176" s="12"/>
      <c r="L176" s="66">
        <f>IF($C176='1. Table of contents'!$H$28,D176,D176/'1. Table of contents'!$B$49)</f>
        <v>0</v>
      </c>
      <c r="M176" s="66">
        <f>IF($C176='1. Table of contents'!$H$28,E176,E176/'1. Table of contents'!$B$49)</f>
        <v>0</v>
      </c>
      <c r="N176" s="66">
        <f>IF($C176='1. Table of contents'!$H$28,F176,F176/'1. Table of contents'!$B$49)</f>
        <v>0</v>
      </c>
      <c r="O176" s="66">
        <f>IF($C176='1. Table of contents'!$H$28,G176,G176/'1. Table of contents'!$B$49)</f>
        <v>0</v>
      </c>
      <c r="P176" s="98" t="str">
        <f aca="true" t="shared" si="57" ref="P176:P186">IF(AJ176=1,".","data missing")</f>
        <v>.</v>
      </c>
      <c r="S176" s="4" t="str">
        <f t="shared" si="45"/>
        <v>P10 -</v>
      </c>
      <c r="V176" s="74">
        <v>0</v>
      </c>
      <c r="W176" s="74">
        <v>0</v>
      </c>
      <c r="X176" s="74">
        <f t="shared" si="46"/>
        <v>0</v>
      </c>
      <c r="Y176" s="74">
        <f t="shared" si="47"/>
        <v>0</v>
      </c>
      <c r="Z176" s="74">
        <f t="shared" si="48"/>
        <v>0</v>
      </c>
      <c r="AA176" s="74">
        <f t="shared" si="49"/>
        <v>0</v>
      </c>
      <c r="AB176" s="62">
        <f t="shared" si="50"/>
        <v>0</v>
      </c>
      <c r="AE176" s="99">
        <f t="shared" si="51"/>
        <v>0</v>
      </c>
      <c r="AF176" s="99">
        <f t="shared" si="52"/>
        <v>0</v>
      </c>
      <c r="AG176" s="99">
        <f t="shared" si="53"/>
        <v>0</v>
      </c>
      <c r="AH176" s="99">
        <f aca="true" t="shared" si="58" ref="AH176:AH186">IF(AE176+AF176+AG176=0,1,0)</f>
        <v>1</v>
      </c>
      <c r="AI176" s="99">
        <f aca="true" t="shared" si="59" ref="AI176:AI186">IF(AE176+AF176+AG176=3,1,0)</f>
        <v>0</v>
      </c>
      <c r="AJ176" s="99">
        <f aca="true" t="shared" si="60" ref="AJ176:AJ186">AH176+AI176</f>
        <v>1</v>
      </c>
      <c r="AK176" s="99"/>
      <c r="AL176" s="99"/>
    </row>
    <row r="177" spans="1:38" ht="15">
      <c r="A177" s="279" t="s">
        <v>229</v>
      </c>
      <c r="B177" s="103"/>
      <c r="C177" s="103"/>
      <c r="D177" s="14"/>
      <c r="E177" s="14"/>
      <c r="F177" s="14"/>
      <c r="G177" s="14"/>
      <c r="H177" s="105">
        <f t="shared" si="43"/>
        <v>0</v>
      </c>
      <c r="I177" s="12"/>
      <c r="L177" s="66">
        <f>IF($C177='1. Table of contents'!$H$28,D177,D177/'1. Table of contents'!$B$49)</f>
        <v>0</v>
      </c>
      <c r="M177" s="66">
        <f>IF($C177='1. Table of contents'!$H$28,E177,E177/'1. Table of contents'!$B$49)</f>
        <v>0</v>
      </c>
      <c r="N177" s="66">
        <f>IF($C177='1. Table of contents'!$H$28,F177,F177/'1. Table of contents'!$B$49)</f>
        <v>0</v>
      </c>
      <c r="O177" s="66">
        <f>IF($C177='1. Table of contents'!$H$28,G177,G177/'1. Table of contents'!$B$49)</f>
        <v>0</v>
      </c>
      <c r="P177" s="98" t="str">
        <f t="shared" si="57"/>
        <v>.</v>
      </c>
      <c r="S177" s="4" t="str">
        <f t="shared" si="45"/>
        <v>P11 -</v>
      </c>
      <c r="V177" s="74">
        <v>0</v>
      </c>
      <c r="W177" s="74">
        <v>0</v>
      </c>
      <c r="X177" s="74">
        <f t="shared" si="46"/>
        <v>0</v>
      </c>
      <c r="Y177" s="74">
        <f t="shared" si="47"/>
        <v>0</v>
      </c>
      <c r="Z177" s="74">
        <f t="shared" si="48"/>
        <v>0</v>
      </c>
      <c r="AA177" s="74">
        <f t="shared" si="49"/>
        <v>0</v>
      </c>
      <c r="AB177" s="62">
        <f t="shared" si="50"/>
        <v>0</v>
      </c>
      <c r="AE177" s="99">
        <f t="shared" si="51"/>
        <v>0</v>
      </c>
      <c r="AF177" s="99">
        <f t="shared" si="52"/>
        <v>0</v>
      </c>
      <c r="AG177" s="99">
        <f t="shared" si="53"/>
        <v>0</v>
      </c>
      <c r="AH177" s="99">
        <f t="shared" si="58"/>
        <v>1</v>
      </c>
      <c r="AI177" s="99">
        <f t="shared" si="59"/>
        <v>0</v>
      </c>
      <c r="AJ177" s="99">
        <f t="shared" si="60"/>
        <v>1</v>
      </c>
      <c r="AK177" s="99"/>
      <c r="AL177" s="99"/>
    </row>
    <row r="178" spans="1:38" ht="15">
      <c r="A178" s="279" t="s">
        <v>230</v>
      </c>
      <c r="B178" s="103"/>
      <c r="C178" s="103"/>
      <c r="D178" s="14"/>
      <c r="E178" s="14"/>
      <c r="F178" s="14"/>
      <c r="G178" s="14"/>
      <c r="H178" s="105">
        <f t="shared" si="43"/>
        <v>0</v>
      </c>
      <c r="I178" s="12"/>
      <c r="L178" s="66">
        <f>IF($C178='1. Table of contents'!$H$28,D178,D178/'1. Table of contents'!$B$49)</f>
        <v>0</v>
      </c>
      <c r="M178" s="66">
        <f>IF($C178='1. Table of contents'!$H$28,E178,E178/'1. Table of contents'!$B$49)</f>
        <v>0</v>
      </c>
      <c r="N178" s="66">
        <f>IF($C178='1. Table of contents'!$H$28,F178,F178/'1. Table of contents'!$B$49)</f>
        <v>0</v>
      </c>
      <c r="O178" s="66">
        <f>IF($C178='1. Table of contents'!$H$28,G178,G178/'1. Table of contents'!$B$49)</f>
        <v>0</v>
      </c>
      <c r="P178" s="98" t="str">
        <f t="shared" si="57"/>
        <v>.</v>
      </c>
      <c r="S178" s="4" t="str">
        <f t="shared" si="45"/>
        <v>P12 -</v>
      </c>
      <c r="V178" s="74">
        <v>0</v>
      </c>
      <c r="W178" s="74">
        <v>0</v>
      </c>
      <c r="X178" s="74">
        <f t="shared" si="46"/>
        <v>0</v>
      </c>
      <c r="Y178" s="74">
        <f t="shared" si="47"/>
        <v>0</v>
      </c>
      <c r="Z178" s="74">
        <f t="shared" si="48"/>
        <v>0</v>
      </c>
      <c r="AA178" s="74">
        <f t="shared" si="49"/>
        <v>0</v>
      </c>
      <c r="AB178" s="62">
        <f t="shared" si="50"/>
        <v>0</v>
      </c>
      <c r="AE178" s="99">
        <f t="shared" si="51"/>
        <v>0</v>
      </c>
      <c r="AF178" s="99">
        <f t="shared" si="52"/>
        <v>0</v>
      </c>
      <c r="AG178" s="99">
        <f t="shared" si="53"/>
        <v>0</v>
      </c>
      <c r="AH178" s="99">
        <f t="shared" si="58"/>
        <v>1</v>
      </c>
      <c r="AI178" s="99">
        <f t="shared" si="59"/>
        <v>0</v>
      </c>
      <c r="AJ178" s="99">
        <f t="shared" si="60"/>
        <v>1</v>
      </c>
      <c r="AK178" s="99"/>
      <c r="AL178" s="99"/>
    </row>
    <row r="179" spans="1:38" ht="15">
      <c r="A179" s="279" t="s">
        <v>231</v>
      </c>
      <c r="B179" s="103"/>
      <c r="C179" s="103"/>
      <c r="D179" s="14"/>
      <c r="E179" s="14"/>
      <c r="F179" s="14"/>
      <c r="G179" s="14"/>
      <c r="H179" s="105">
        <f t="shared" si="43"/>
        <v>0</v>
      </c>
      <c r="I179" s="12"/>
      <c r="L179" s="66">
        <f>IF($C179='1. Table of contents'!$H$28,D179,D179/'1. Table of contents'!$B$49)</f>
        <v>0</v>
      </c>
      <c r="M179" s="66">
        <f>IF($C179='1. Table of contents'!$H$28,E179,E179/'1. Table of contents'!$B$49)</f>
        <v>0</v>
      </c>
      <c r="N179" s="66">
        <f>IF($C179='1. Table of contents'!$H$28,F179,F179/'1. Table of contents'!$B$49)</f>
        <v>0</v>
      </c>
      <c r="O179" s="66">
        <f>IF($C179='1. Table of contents'!$H$28,G179,G179/'1. Table of contents'!$B$49)</f>
        <v>0</v>
      </c>
      <c r="P179" s="98" t="str">
        <f t="shared" si="57"/>
        <v>.</v>
      </c>
      <c r="S179" s="4" t="str">
        <f t="shared" si="45"/>
        <v>P13 -</v>
      </c>
      <c r="V179" s="74">
        <v>0</v>
      </c>
      <c r="W179" s="74">
        <v>0</v>
      </c>
      <c r="X179" s="74">
        <f t="shared" si="46"/>
        <v>0</v>
      </c>
      <c r="Y179" s="74">
        <f t="shared" si="47"/>
        <v>0</v>
      </c>
      <c r="Z179" s="74">
        <f t="shared" si="48"/>
        <v>0</v>
      </c>
      <c r="AA179" s="74">
        <f t="shared" si="49"/>
        <v>0</v>
      </c>
      <c r="AB179" s="62">
        <f t="shared" si="50"/>
        <v>0</v>
      </c>
      <c r="AE179" s="99">
        <f t="shared" si="51"/>
        <v>0</v>
      </c>
      <c r="AF179" s="99">
        <f t="shared" si="52"/>
        <v>0</v>
      </c>
      <c r="AG179" s="99">
        <f t="shared" si="53"/>
        <v>0</v>
      </c>
      <c r="AH179" s="99">
        <f t="shared" si="58"/>
        <v>1</v>
      </c>
      <c r="AI179" s="99">
        <f t="shared" si="59"/>
        <v>0</v>
      </c>
      <c r="AJ179" s="99">
        <f t="shared" si="60"/>
        <v>1</v>
      </c>
      <c r="AK179" s="99"/>
      <c r="AL179" s="99"/>
    </row>
    <row r="180" spans="1:38" ht="15">
      <c r="A180" s="279" t="s">
        <v>232</v>
      </c>
      <c r="B180" s="103"/>
      <c r="C180" s="103"/>
      <c r="D180" s="14"/>
      <c r="E180" s="14"/>
      <c r="F180" s="14"/>
      <c r="G180" s="14"/>
      <c r="H180" s="105">
        <f t="shared" si="43"/>
        <v>0</v>
      </c>
      <c r="I180" s="12"/>
      <c r="L180" s="66">
        <f>IF($C180='1. Table of contents'!$H$28,D180,D180/'1. Table of contents'!$B$49)</f>
        <v>0</v>
      </c>
      <c r="M180" s="66">
        <f>IF($C180='1. Table of contents'!$H$28,E180,E180/'1. Table of contents'!$B$49)</f>
        <v>0</v>
      </c>
      <c r="N180" s="66">
        <f>IF($C180='1. Table of contents'!$H$28,F180,F180/'1. Table of contents'!$B$49)</f>
        <v>0</v>
      </c>
      <c r="O180" s="66">
        <f>IF($C180='1. Table of contents'!$H$28,G180,G180/'1. Table of contents'!$B$49)</f>
        <v>0</v>
      </c>
      <c r="P180" s="98" t="str">
        <f t="shared" si="57"/>
        <v>.</v>
      </c>
      <c r="S180" s="4" t="str">
        <f t="shared" si="45"/>
        <v>P14 -</v>
      </c>
      <c r="V180" s="74">
        <v>0</v>
      </c>
      <c r="W180" s="74">
        <v>0</v>
      </c>
      <c r="X180" s="74">
        <f t="shared" si="46"/>
        <v>0</v>
      </c>
      <c r="Y180" s="74">
        <f t="shared" si="47"/>
        <v>0</v>
      </c>
      <c r="Z180" s="74">
        <f t="shared" si="48"/>
        <v>0</v>
      </c>
      <c r="AA180" s="74">
        <f t="shared" si="49"/>
        <v>0</v>
      </c>
      <c r="AB180" s="62">
        <f t="shared" si="50"/>
        <v>0</v>
      </c>
      <c r="AE180" s="99">
        <f t="shared" si="51"/>
        <v>0</v>
      </c>
      <c r="AF180" s="99">
        <f t="shared" si="52"/>
        <v>0</v>
      </c>
      <c r="AG180" s="99">
        <f t="shared" si="53"/>
        <v>0</v>
      </c>
      <c r="AH180" s="99">
        <f t="shared" si="58"/>
        <v>1</v>
      </c>
      <c r="AI180" s="99">
        <f t="shared" si="59"/>
        <v>0</v>
      </c>
      <c r="AJ180" s="99">
        <f t="shared" si="60"/>
        <v>1</v>
      </c>
      <c r="AK180" s="99"/>
      <c r="AL180" s="99"/>
    </row>
    <row r="181" spans="1:38" ht="15">
      <c r="A181" s="279" t="s">
        <v>233</v>
      </c>
      <c r="B181" s="103"/>
      <c r="C181" s="103"/>
      <c r="D181" s="14"/>
      <c r="E181" s="14"/>
      <c r="F181" s="14"/>
      <c r="G181" s="14"/>
      <c r="H181" s="105">
        <f t="shared" si="43"/>
        <v>0</v>
      </c>
      <c r="I181" s="12"/>
      <c r="L181" s="66">
        <f>IF($C181='1. Table of contents'!$H$28,D181,D181/'1. Table of contents'!$B$49)</f>
        <v>0</v>
      </c>
      <c r="M181" s="66">
        <f>IF($C181='1. Table of contents'!$H$28,E181,E181/'1. Table of contents'!$B$49)</f>
        <v>0</v>
      </c>
      <c r="N181" s="66">
        <f>IF($C181='1. Table of contents'!$H$28,F181,F181/'1. Table of contents'!$B$49)</f>
        <v>0</v>
      </c>
      <c r="O181" s="66">
        <f>IF($C181='1. Table of contents'!$H$28,G181,G181/'1. Table of contents'!$B$49)</f>
        <v>0</v>
      </c>
      <c r="P181" s="98" t="str">
        <f t="shared" si="57"/>
        <v>.</v>
      </c>
      <c r="S181" s="4" t="str">
        <f t="shared" si="45"/>
        <v>P15 -</v>
      </c>
      <c r="V181" s="74">
        <v>0</v>
      </c>
      <c r="W181" s="74">
        <v>0</v>
      </c>
      <c r="X181" s="74">
        <f t="shared" si="46"/>
        <v>0</v>
      </c>
      <c r="Y181" s="74">
        <f t="shared" si="47"/>
        <v>0</v>
      </c>
      <c r="Z181" s="74">
        <f t="shared" si="48"/>
        <v>0</v>
      </c>
      <c r="AA181" s="74">
        <f t="shared" si="49"/>
        <v>0</v>
      </c>
      <c r="AB181" s="62">
        <f t="shared" si="50"/>
        <v>0</v>
      </c>
      <c r="AE181" s="99">
        <f t="shared" si="51"/>
        <v>0</v>
      </c>
      <c r="AF181" s="99">
        <f t="shared" si="52"/>
        <v>0</v>
      </c>
      <c r="AG181" s="99">
        <f t="shared" si="53"/>
        <v>0</v>
      </c>
      <c r="AH181" s="99">
        <f t="shared" si="58"/>
        <v>1</v>
      </c>
      <c r="AI181" s="99">
        <f t="shared" si="59"/>
        <v>0</v>
      </c>
      <c r="AJ181" s="99">
        <f t="shared" si="60"/>
        <v>1</v>
      </c>
      <c r="AK181" s="99"/>
      <c r="AL181" s="99"/>
    </row>
    <row r="182" spans="1:38" ht="15">
      <c r="A182" s="279" t="s">
        <v>234</v>
      </c>
      <c r="B182" s="103"/>
      <c r="C182" s="103"/>
      <c r="D182" s="14"/>
      <c r="E182" s="14"/>
      <c r="F182" s="14"/>
      <c r="G182" s="14"/>
      <c r="H182" s="105">
        <f t="shared" si="43"/>
        <v>0</v>
      </c>
      <c r="I182" s="12"/>
      <c r="L182" s="66">
        <f>IF($C182='1. Table of contents'!$H$28,D182,D182/'1. Table of contents'!$B$49)</f>
        <v>0</v>
      </c>
      <c r="M182" s="66">
        <f>IF($C182='1. Table of contents'!$H$28,E182,E182/'1. Table of contents'!$B$49)</f>
        <v>0</v>
      </c>
      <c r="N182" s="66">
        <f>IF($C182='1. Table of contents'!$H$28,F182,F182/'1. Table of contents'!$B$49)</f>
        <v>0</v>
      </c>
      <c r="O182" s="66">
        <f>IF($C182='1. Table of contents'!$H$28,G182,G182/'1. Table of contents'!$B$49)</f>
        <v>0</v>
      </c>
      <c r="P182" s="98" t="str">
        <f t="shared" si="57"/>
        <v>.</v>
      </c>
      <c r="S182" s="4" t="str">
        <f t="shared" si="45"/>
        <v>P16 -</v>
      </c>
      <c r="V182" s="74">
        <v>0</v>
      </c>
      <c r="W182" s="74">
        <v>0</v>
      </c>
      <c r="X182" s="74">
        <f t="shared" si="46"/>
        <v>0</v>
      </c>
      <c r="Y182" s="74">
        <f t="shared" si="47"/>
        <v>0</v>
      </c>
      <c r="Z182" s="74">
        <f t="shared" si="48"/>
        <v>0</v>
      </c>
      <c r="AA182" s="74">
        <f t="shared" si="49"/>
        <v>0</v>
      </c>
      <c r="AB182" s="62">
        <f t="shared" si="50"/>
        <v>0</v>
      </c>
      <c r="AE182" s="99">
        <f t="shared" si="51"/>
        <v>0</v>
      </c>
      <c r="AF182" s="99">
        <f t="shared" si="52"/>
        <v>0</v>
      </c>
      <c r="AG182" s="99">
        <f t="shared" si="53"/>
        <v>0</v>
      </c>
      <c r="AH182" s="99">
        <f t="shared" si="58"/>
        <v>1</v>
      </c>
      <c r="AI182" s="99">
        <f t="shared" si="59"/>
        <v>0</v>
      </c>
      <c r="AJ182" s="99">
        <f t="shared" si="60"/>
        <v>1</v>
      </c>
      <c r="AK182" s="99"/>
      <c r="AL182" s="99"/>
    </row>
    <row r="183" spans="1:38" ht="15">
      <c r="A183" s="279" t="s">
        <v>235</v>
      </c>
      <c r="B183" s="103"/>
      <c r="C183" s="103"/>
      <c r="D183" s="14"/>
      <c r="E183" s="14"/>
      <c r="F183" s="14"/>
      <c r="G183" s="14"/>
      <c r="H183" s="105">
        <f t="shared" si="43"/>
        <v>0</v>
      </c>
      <c r="I183" s="12"/>
      <c r="L183" s="66">
        <f>IF($C183='1. Table of contents'!$H$28,D183,D183/'1. Table of contents'!$B$49)</f>
        <v>0</v>
      </c>
      <c r="M183" s="66">
        <f>IF($C183='1. Table of contents'!$H$28,E183,E183/'1. Table of contents'!$B$49)</f>
        <v>0</v>
      </c>
      <c r="N183" s="66">
        <f>IF($C183='1. Table of contents'!$H$28,F183,F183/'1. Table of contents'!$B$49)</f>
        <v>0</v>
      </c>
      <c r="O183" s="66">
        <f>IF($C183='1. Table of contents'!$H$28,G183,G183/'1. Table of contents'!$B$49)</f>
        <v>0</v>
      </c>
      <c r="P183" s="98" t="str">
        <f t="shared" si="57"/>
        <v>.</v>
      </c>
      <c r="S183" s="4" t="str">
        <f t="shared" si="45"/>
        <v>P17 -</v>
      </c>
      <c r="V183" s="74">
        <v>0</v>
      </c>
      <c r="W183" s="74">
        <v>0</v>
      </c>
      <c r="X183" s="74">
        <f t="shared" si="46"/>
        <v>0</v>
      </c>
      <c r="Y183" s="74">
        <f t="shared" si="47"/>
        <v>0</v>
      </c>
      <c r="Z183" s="74">
        <f t="shared" si="48"/>
        <v>0</v>
      </c>
      <c r="AA183" s="74">
        <f t="shared" si="49"/>
        <v>0</v>
      </c>
      <c r="AB183" s="62">
        <f t="shared" si="50"/>
        <v>0</v>
      </c>
      <c r="AE183" s="99">
        <f t="shared" si="51"/>
        <v>0</v>
      </c>
      <c r="AF183" s="99">
        <f t="shared" si="52"/>
        <v>0</v>
      </c>
      <c r="AG183" s="99">
        <f t="shared" si="53"/>
        <v>0</v>
      </c>
      <c r="AH183" s="99">
        <f t="shared" si="58"/>
        <v>1</v>
      </c>
      <c r="AI183" s="99">
        <f t="shared" si="59"/>
        <v>0</v>
      </c>
      <c r="AJ183" s="99">
        <f t="shared" si="60"/>
        <v>1</v>
      </c>
      <c r="AK183" s="99"/>
      <c r="AL183" s="99"/>
    </row>
    <row r="184" spans="1:38" ht="15">
      <c r="A184" s="279" t="s">
        <v>236</v>
      </c>
      <c r="B184" s="103"/>
      <c r="C184" s="103"/>
      <c r="D184" s="14"/>
      <c r="E184" s="14"/>
      <c r="F184" s="14"/>
      <c r="G184" s="14"/>
      <c r="H184" s="105">
        <f t="shared" si="43"/>
        <v>0</v>
      </c>
      <c r="I184" s="12"/>
      <c r="L184" s="66">
        <f>IF($C184='1. Table of contents'!$H$28,D184,D184/'1. Table of contents'!$B$49)</f>
        <v>0</v>
      </c>
      <c r="M184" s="66">
        <f>IF($C184='1. Table of contents'!$H$28,E184,E184/'1. Table of contents'!$B$49)</f>
        <v>0</v>
      </c>
      <c r="N184" s="66">
        <f>IF($C184='1. Table of contents'!$H$28,F184,F184/'1. Table of contents'!$B$49)</f>
        <v>0</v>
      </c>
      <c r="O184" s="66">
        <f>IF($C184='1. Table of contents'!$H$28,G184,G184/'1. Table of contents'!$B$49)</f>
        <v>0</v>
      </c>
      <c r="P184" s="98" t="str">
        <f t="shared" si="57"/>
        <v>.</v>
      </c>
      <c r="S184" s="4" t="str">
        <f t="shared" si="45"/>
        <v>P18 -</v>
      </c>
      <c r="V184" s="74">
        <v>0</v>
      </c>
      <c r="W184" s="74">
        <v>0</v>
      </c>
      <c r="X184" s="74">
        <f t="shared" si="46"/>
        <v>0</v>
      </c>
      <c r="Y184" s="74">
        <f t="shared" si="47"/>
        <v>0</v>
      </c>
      <c r="Z184" s="74">
        <f t="shared" si="48"/>
        <v>0</v>
      </c>
      <c r="AA184" s="74">
        <f t="shared" si="49"/>
        <v>0</v>
      </c>
      <c r="AB184" s="62">
        <f t="shared" si="50"/>
        <v>0</v>
      </c>
      <c r="AE184" s="99">
        <f t="shared" si="51"/>
        <v>0</v>
      </c>
      <c r="AF184" s="99">
        <f t="shared" si="52"/>
        <v>0</v>
      </c>
      <c r="AG184" s="99">
        <f t="shared" si="53"/>
        <v>0</v>
      </c>
      <c r="AH184" s="99">
        <f t="shared" si="58"/>
        <v>1</v>
      </c>
      <c r="AI184" s="99">
        <f t="shared" si="59"/>
        <v>0</v>
      </c>
      <c r="AJ184" s="99">
        <f t="shared" si="60"/>
        <v>1</v>
      </c>
      <c r="AK184" s="99"/>
      <c r="AL184" s="99"/>
    </row>
    <row r="185" spans="1:38" ht="15">
      <c r="A185" s="279" t="s">
        <v>237</v>
      </c>
      <c r="B185" s="103"/>
      <c r="C185" s="103"/>
      <c r="D185" s="14"/>
      <c r="E185" s="14"/>
      <c r="F185" s="14"/>
      <c r="G185" s="14"/>
      <c r="H185" s="105">
        <f t="shared" si="43"/>
        <v>0</v>
      </c>
      <c r="I185" s="12"/>
      <c r="L185" s="66">
        <f>IF($C185='1. Table of contents'!$H$28,D185,D185/'1. Table of contents'!$B$49)</f>
        <v>0</v>
      </c>
      <c r="M185" s="66">
        <f>IF($C185='1. Table of contents'!$H$28,E185,E185/'1. Table of contents'!$B$49)</f>
        <v>0</v>
      </c>
      <c r="N185" s="66">
        <f>IF($C185='1. Table of contents'!$H$28,F185,F185/'1. Table of contents'!$B$49)</f>
        <v>0</v>
      </c>
      <c r="O185" s="66">
        <f>IF($C185='1. Table of contents'!$H$28,G185,G185/'1. Table of contents'!$B$49)</f>
        <v>0</v>
      </c>
      <c r="P185" s="98" t="str">
        <f t="shared" si="57"/>
        <v>.</v>
      </c>
      <c r="S185" s="4" t="str">
        <f t="shared" si="45"/>
        <v>P19 -</v>
      </c>
      <c r="V185" s="74">
        <v>0</v>
      </c>
      <c r="W185" s="74">
        <v>0</v>
      </c>
      <c r="X185" s="74">
        <f t="shared" si="46"/>
        <v>0</v>
      </c>
      <c r="Y185" s="74">
        <f t="shared" si="47"/>
        <v>0</v>
      </c>
      <c r="Z185" s="74">
        <f t="shared" si="48"/>
        <v>0</v>
      </c>
      <c r="AA185" s="74">
        <f t="shared" si="49"/>
        <v>0</v>
      </c>
      <c r="AB185" s="62">
        <f t="shared" si="50"/>
        <v>0</v>
      </c>
      <c r="AE185" s="99">
        <f t="shared" si="51"/>
        <v>0</v>
      </c>
      <c r="AF185" s="99">
        <f t="shared" si="52"/>
        <v>0</v>
      </c>
      <c r="AG185" s="99">
        <f t="shared" si="53"/>
        <v>0</v>
      </c>
      <c r="AH185" s="99">
        <f t="shared" si="58"/>
        <v>1</v>
      </c>
      <c r="AI185" s="99">
        <f t="shared" si="59"/>
        <v>0</v>
      </c>
      <c r="AJ185" s="99">
        <f t="shared" si="60"/>
        <v>1</v>
      </c>
      <c r="AK185" s="99"/>
      <c r="AL185" s="99"/>
    </row>
    <row r="186" spans="1:38" ht="15">
      <c r="A186" s="279" t="s">
        <v>238</v>
      </c>
      <c r="B186" s="103"/>
      <c r="C186" s="103"/>
      <c r="D186" s="14"/>
      <c r="E186" s="14"/>
      <c r="F186" s="14"/>
      <c r="G186" s="14"/>
      <c r="H186" s="105">
        <f t="shared" si="43"/>
        <v>0</v>
      </c>
      <c r="I186" s="12"/>
      <c r="L186" s="66">
        <f>IF($C186='1. Table of contents'!$H$28,D186,D186/'1. Table of contents'!$B$49)</f>
        <v>0</v>
      </c>
      <c r="M186" s="66">
        <f>IF($C186='1. Table of contents'!$H$28,E186,E186/'1. Table of contents'!$B$49)</f>
        <v>0</v>
      </c>
      <c r="N186" s="66">
        <f>IF($C186='1. Table of contents'!$H$28,F186,F186/'1. Table of contents'!$B$49)</f>
        <v>0</v>
      </c>
      <c r="O186" s="66">
        <f>IF($C186='1. Table of contents'!$H$28,G186,G186/'1. Table of contents'!$B$49)</f>
        <v>0</v>
      </c>
      <c r="P186" s="98" t="str">
        <f t="shared" si="57"/>
        <v>.</v>
      </c>
      <c r="S186" s="4" t="str">
        <f t="shared" si="45"/>
        <v>P20 -</v>
      </c>
      <c r="V186" s="74">
        <v>0</v>
      </c>
      <c r="W186" s="74">
        <v>0</v>
      </c>
      <c r="X186" s="74">
        <f t="shared" si="46"/>
        <v>0</v>
      </c>
      <c r="Y186" s="74">
        <f t="shared" si="47"/>
        <v>0</v>
      </c>
      <c r="Z186" s="74">
        <f t="shared" si="48"/>
        <v>0</v>
      </c>
      <c r="AA186" s="74">
        <f t="shared" si="49"/>
        <v>0</v>
      </c>
      <c r="AB186" s="62">
        <f t="shared" si="50"/>
        <v>0</v>
      </c>
      <c r="AE186" s="99">
        <f t="shared" si="51"/>
        <v>0</v>
      </c>
      <c r="AF186" s="99">
        <f t="shared" si="52"/>
        <v>0</v>
      </c>
      <c r="AG186" s="99">
        <f t="shared" si="53"/>
        <v>0</v>
      </c>
      <c r="AH186" s="99">
        <f t="shared" si="58"/>
        <v>1</v>
      </c>
      <c r="AI186" s="99">
        <f t="shared" si="59"/>
        <v>0</v>
      </c>
      <c r="AJ186" s="99">
        <f t="shared" si="60"/>
        <v>1</v>
      </c>
      <c r="AK186" s="99"/>
      <c r="AL186" s="99"/>
    </row>
    <row r="187" spans="1:38" ht="15">
      <c r="A187" s="184" t="s">
        <v>213</v>
      </c>
      <c r="B187" s="176"/>
      <c r="C187" s="178"/>
      <c r="D187" s="107">
        <f>SUM(L167:L186)</f>
        <v>0</v>
      </c>
      <c r="E187" s="107">
        <f>SUM(M167:M186)</f>
        <v>0</v>
      </c>
      <c r="F187" s="107">
        <f>SUM(N167:N186)</f>
        <v>0</v>
      </c>
      <c r="G187" s="107">
        <f>SUM(O167:O186)</f>
        <v>0</v>
      </c>
      <c r="H187" s="105">
        <f>SUM(H167:H186)</f>
        <v>0</v>
      </c>
      <c r="I187" s="216">
        <f>SUM(I167:I186)</f>
        <v>0</v>
      </c>
      <c r="L187" s="227">
        <f>SUM(L167:L186)</f>
        <v>0</v>
      </c>
      <c r="M187" s="227">
        <f>SUM(M167:M186)</f>
        <v>0</v>
      </c>
      <c r="N187" s="227">
        <f>SUM(N167:N186)</f>
        <v>0</v>
      </c>
      <c r="O187" s="227">
        <f>SUM(O167:O186)</f>
        <v>0</v>
      </c>
      <c r="P187" s="99"/>
      <c r="Q187" s="76">
        <f>SUM(L187:O187)</f>
        <v>0</v>
      </c>
      <c r="V187" s="74"/>
      <c r="W187" s="74"/>
      <c r="X187" s="74"/>
      <c r="Y187" s="74"/>
      <c r="Z187" s="74"/>
      <c r="AA187" s="74"/>
      <c r="AB187" s="62"/>
      <c r="AE187" s="99"/>
      <c r="AF187" s="99"/>
      <c r="AG187" s="99"/>
      <c r="AH187" s="99"/>
      <c r="AI187" s="99"/>
      <c r="AJ187" s="99"/>
      <c r="AK187" s="99"/>
      <c r="AL187" s="99"/>
    </row>
    <row r="188" spans="1:48" ht="27.75" customHeight="1">
      <c r="A188" s="418" t="s">
        <v>166</v>
      </c>
      <c r="B188" s="418"/>
      <c r="C188" s="418"/>
      <c r="D188" s="418"/>
      <c r="E188" s="418"/>
      <c r="F188" s="418"/>
      <c r="G188" s="418"/>
      <c r="H188" s="418"/>
      <c r="I188" s="418"/>
      <c r="J188" s="418"/>
      <c r="K188" s="418"/>
      <c r="L188"/>
      <c r="M188"/>
      <c r="V188" s="4"/>
      <c r="Y188" s="4"/>
      <c r="AD188" s="74"/>
      <c r="AE188" s="74"/>
      <c r="AF188" s="74"/>
      <c r="AG188" s="74"/>
      <c r="AH188" s="74"/>
      <c r="AI188" s="74"/>
      <c r="AJ188" s="74"/>
      <c r="AK188" s="74"/>
      <c r="AL188" s="62"/>
      <c r="AO188" s="99"/>
      <c r="AP188" s="99"/>
      <c r="AQ188" s="99"/>
      <c r="AR188" s="99"/>
      <c r="AS188" s="99"/>
      <c r="AT188" s="99"/>
      <c r="AU188" s="99"/>
      <c r="AV188" s="99"/>
    </row>
    <row r="189" spans="1:48" ht="27.75" customHeight="1" hidden="1">
      <c r="A189" s="158"/>
      <c r="B189" s="158"/>
      <c r="C189" s="158"/>
      <c r="D189" s="158"/>
      <c r="AD189" s="74"/>
      <c r="AE189" s="74"/>
      <c r="AF189" s="74"/>
      <c r="AG189" s="74"/>
      <c r="AH189" s="74"/>
      <c r="AI189" s="74"/>
      <c r="AJ189" s="74"/>
      <c r="AK189" s="74"/>
      <c r="AL189" s="62"/>
      <c r="AO189" s="99"/>
      <c r="AP189" s="99"/>
      <c r="AQ189" s="99"/>
      <c r="AR189" s="99"/>
      <c r="AS189" s="99"/>
      <c r="AT189" s="99"/>
      <c r="AU189" s="99"/>
      <c r="AV189" s="99"/>
    </row>
    <row r="190" spans="1:48" ht="27.75" customHeight="1" hidden="1">
      <c r="A190" s="158"/>
      <c r="B190" s="158"/>
      <c r="C190" s="158"/>
      <c r="D190" s="158"/>
      <c r="AD190" s="74"/>
      <c r="AE190" s="74"/>
      <c r="AF190" s="74"/>
      <c r="AG190" s="74"/>
      <c r="AH190" s="74"/>
      <c r="AI190" s="74"/>
      <c r="AJ190" s="74"/>
      <c r="AK190" s="74"/>
      <c r="AL190" s="62"/>
      <c r="AO190" s="99"/>
      <c r="AP190" s="99"/>
      <c r="AQ190" s="99"/>
      <c r="AR190" s="99"/>
      <c r="AS190" s="99"/>
      <c r="AT190" s="99"/>
      <c r="AU190" s="99"/>
      <c r="AV190" s="99"/>
    </row>
    <row r="191" spans="1:48" ht="27.75" customHeight="1" hidden="1">
      <c r="A191" s="158"/>
      <c r="B191" s="158"/>
      <c r="C191" s="158"/>
      <c r="D191" s="158"/>
      <c r="AD191" s="74"/>
      <c r="AE191" s="74"/>
      <c r="AF191" s="74"/>
      <c r="AG191" s="74"/>
      <c r="AH191" s="74"/>
      <c r="AI191" s="74"/>
      <c r="AJ191" s="74"/>
      <c r="AK191" s="74"/>
      <c r="AL191" s="62"/>
      <c r="AO191" s="99"/>
      <c r="AP191" s="99"/>
      <c r="AQ191" s="99"/>
      <c r="AR191" s="99"/>
      <c r="AS191" s="99"/>
      <c r="AT191" s="99"/>
      <c r="AU191" s="99"/>
      <c r="AV191" s="99"/>
    </row>
    <row r="192" spans="1:48" ht="27.75" customHeight="1" hidden="1">
      <c r="A192" s="158"/>
      <c r="B192" s="158"/>
      <c r="C192" s="158"/>
      <c r="D192" s="158"/>
      <c r="AD192" s="74"/>
      <c r="AE192" s="74"/>
      <c r="AF192" s="74"/>
      <c r="AG192" s="74"/>
      <c r="AH192" s="74"/>
      <c r="AI192" s="74"/>
      <c r="AJ192" s="74"/>
      <c r="AK192" s="74"/>
      <c r="AL192" s="62"/>
      <c r="AO192" s="99"/>
      <c r="AP192" s="99"/>
      <c r="AQ192" s="99"/>
      <c r="AR192" s="99"/>
      <c r="AS192" s="99"/>
      <c r="AT192" s="99"/>
      <c r="AU192" s="99"/>
      <c r="AV192" s="99"/>
    </row>
    <row r="193" spans="1:48" ht="27.75" customHeight="1" hidden="1">
      <c r="A193" s="158"/>
      <c r="B193" s="158"/>
      <c r="C193" s="158"/>
      <c r="D193" s="158"/>
      <c r="AD193" s="74"/>
      <c r="AE193" s="74"/>
      <c r="AF193" s="74"/>
      <c r="AG193" s="74"/>
      <c r="AH193" s="74"/>
      <c r="AI193" s="74"/>
      <c r="AJ193" s="74"/>
      <c r="AK193" s="74"/>
      <c r="AL193" s="62"/>
      <c r="AO193" s="99"/>
      <c r="AP193" s="99"/>
      <c r="AQ193" s="99"/>
      <c r="AR193" s="99"/>
      <c r="AS193" s="99"/>
      <c r="AT193" s="99"/>
      <c r="AU193" s="99"/>
      <c r="AV193" s="99"/>
    </row>
    <row r="194" spans="1:48" ht="16.5" customHeight="1">
      <c r="A194" s="131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V194" s="4"/>
      <c r="Y194" s="4"/>
      <c r="AD194" s="74"/>
      <c r="AE194" s="74"/>
      <c r="AF194" s="74"/>
      <c r="AG194" s="74"/>
      <c r="AH194" s="74"/>
      <c r="AI194" s="74"/>
      <c r="AJ194" s="74"/>
      <c r="AK194" s="74"/>
      <c r="AL194" s="62"/>
      <c r="AO194" s="99"/>
      <c r="AP194" s="99"/>
      <c r="AQ194" s="99"/>
      <c r="AR194" s="99"/>
      <c r="AS194" s="99"/>
      <c r="AT194" s="99"/>
      <c r="AU194" s="99"/>
      <c r="AV194" s="99"/>
    </row>
    <row r="195" spans="22:48" ht="15">
      <c r="V195" s="4"/>
      <c r="Y195" s="4"/>
      <c r="AB195" s="78"/>
      <c r="AC195" s="78"/>
      <c r="AD195" s="74"/>
      <c r="AE195" s="74"/>
      <c r="AF195" s="74"/>
      <c r="AG195" s="74"/>
      <c r="AH195" s="74"/>
      <c r="AI195" s="74"/>
      <c r="AJ195" s="74"/>
      <c r="AK195" s="74"/>
      <c r="AL195" s="62"/>
      <c r="AM195" s="78"/>
      <c r="AN195" s="78"/>
      <c r="AO195" s="99"/>
      <c r="AP195" s="99"/>
      <c r="AQ195" s="99"/>
      <c r="AR195" s="99"/>
      <c r="AS195" s="99"/>
      <c r="AT195" s="99"/>
      <c r="AU195" s="100"/>
      <c r="AV195" s="100"/>
    </row>
    <row r="196" spans="1:48" ht="30.75" customHeight="1">
      <c r="A196" s="365" t="s">
        <v>239</v>
      </c>
      <c r="B196" s="320"/>
      <c r="C196" s="320"/>
      <c r="D196" s="320"/>
      <c r="E196" s="331"/>
      <c r="V196" s="4"/>
      <c r="Y196" s="4"/>
      <c r="AB196" s="42"/>
      <c r="AC196" s="42"/>
      <c r="AD196" s="74"/>
      <c r="AE196" s="74"/>
      <c r="AF196" s="74"/>
      <c r="AG196" s="74"/>
      <c r="AH196" s="74"/>
      <c r="AI196" s="74"/>
      <c r="AJ196" s="74"/>
      <c r="AK196" s="74"/>
      <c r="AL196" s="62"/>
      <c r="AM196" s="42"/>
      <c r="AN196" s="42"/>
      <c r="AO196" s="99"/>
      <c r="AP196" s="99"/>
      <c r="AQ196" s="99"/>
      <c r="AR196" s="99"/>
      <c r="AS196" s="99"/>
      <c r="AT196" s="99"/>
      <c r="AU196" s="42"/>
      <c r="AV196" s="42"/>
    </row>
    <row r="197" spans="1:25" ht="15" hidden="1">
      <c r="A197" s="185" t="s">
        <v>37</v>
      </c>
      <c r="V197" s="4"/>
      <c r="Y197" s="4"/>
    </row>
    <row r="198" spans="1:25" ht="15" hidden="1">
      <c r="A198" s="185" t="s">
        <v>29</v>
      </c>
      <c r="V198" s="4"/>
      <c r="Y198" s="4"/>
    </row>
    <row r="199" spans="1:25" ht="15" hidden="1">
      <c r="A199" s="186" t="s">
        <v>64</v>
      </c>
      <c r="V199" s="4"/>
      <c r="Y199" s="4"/>
    </row>
    <row r="200" spans="1:25" ht="15" customHeight="1">
      <c r="A200" s="394" t="s">
        <v>240</v>
      </c>
      <c r="B200" s="395"/>
      <c r="C200" s="396"/>
      <c r="D200" s="396"/>
      <c r="E200" s="219"/>
      <c r="F200" s="220"/>
      <c r="G200" s="220"/>
      <c r="H200" s="221"/>
      <c r="I200" s="221"/>
      <c r="V200" s="4"/>
      <c r="Y200" s="4"/>
    </row>
    <row r="201" spans="1:49" s="78" customFormat="1" ht="15.75">
      <c r="A201" s="404"/>
      <c r="B201" s="405"/>
      <c r="C201" s="405"/>
      <c r="D201" s="406"/>
      <c r="E201" s="406"/>
      <c r="P201" s="141" t="s">
        <v>38</v>
      </c>
      <c r="X201" s="42"/>
      <c r="AA201" s="70" t="s">
        <v>38</v>
      </c>
      <c r="AW201" s="42"/>
    </row>
    <row r="202" spans="1:27" s="42" customFormat="1" ht="45">
      <c r="A202" s="287" t="s">
        <v>169</v>
      </c>
      <c r="B202" s="285" t="s">
        <v>241</v>
      </c>
      <c r="C202" s="285" t="s">
        <v>242</v>
      </c>
      <c r="D202" s="285" t="s">
        <v>243</v>
      </c>
      <c r="E202" s="288" t="s">
        <v>244</v>
      </c>
      <c r="F202" s="285" t="s">
        <v>245</v>
      </c>
      <c r="G202" s="285" t="s">
        <v>246</v>
      </c>
      <c r="H202" s="285" t="s">
        <v>247</v>
      </c>
      <c r="I202" s="285" t="s">
        <v>248</v>
      </c>
      <c r="J202" s="289" t="s">
        <v>153</v>
      </c>
      <c r="K202" s="145" t="s">
        <v>163</v>
      </c>
      <c r="L202" s="278" t="s">
        <v>245</v>
      </c>
      <c r="M202" s="278" t="s">
        <v>246</v>
      </c>
      <c r="N202" s="278" t="s">
        <v>247</v>
      </c>
      <c r="O202" s="278" t="s">
        <v>248</v>
      </c>
      <c r="S202" s="42" t="s">
        <v>36</v>
      </c>
      <c r="V202" s="133" t="s">
        <v>30</v>
      </c>
      <c r="W202" s="133" t="s">
        <v>31</v>
      </c>
      <c r="X202" s="133" t="s">
        <v>32</v>
      </c>
      <c r="Y202" s="133" t="s">
        <v>33</v>
      </c>
      <c r="Z202" s="133" t="s">
        <v>34</v>
      </c>
      <c r="AA202" s="133" t="s">
        <v>35</v>
      </c>
    </row>
    <row r="203" spans="1:38" ht="15">
      <c r="A203" s="279" t="s">
        <v>249</v>
      </c>
      <c r="B203" s="121"/>
      <c r="C203" s="13"/>
      <c r="D203" s="103"/>
      <c r="E203" s="10"/>
      <c r="F203" s="14"/>
      <c r="G203" s="14"/>
      <c r="H203" s="14"/>
      <c r="I203" s="14"/>
      <c r="J203" s="108">
        <f>IF(OR((B203*C203)&lt;(F203+G203+H203+I203),(B203*C203)&gt;(F203+G203+H203+I203)),"Erorr",(L203+M203+N203+O203))</f>
        <v>0</v>
      </c>
      <c r="K203" s="12"/>
      <c r="L203" s="66">
        <f>IF($E203='1. Table of contents'!$H$28,F203,F203/'1. Table of contents'!$B$49)</f>
        <v>0</v>
      </c>
      <c r="M203" s="66">
        <f>IF($E203='1. Table of contents'!$H$28,G203,G203/'1. Table of contents'!$B$49)</f>
        <v>0</v>
      </c>
      <c r="N203" s="66">
        <f>IF($E203='1. Table of contents'!$H$28,H203,H203/'1. Table of contents'!$B$49)</f>
        <v>0</v>
      </c>
      <c r="O203" s="66">
        <f>IF($E203='1. Table of contents'!$H$28,I203,I203/'1. Table of contents'!$B$49)</f>
        <v>0</v>
      </c>
      <c r="P203" s="98" t="str">
        <f>IF(AL203=1,".","data missing")</f>
        <v>.</v>
      </c>
      <c r="S203" s="4" t="str">
        <f aca="true" t="shared" si="61" ref="S203:S223">S167</f>
        <v>LP-</v>
      </c>
      <c r="V203" s="74">
        <v>0</v>
      </c>
      <c r="W203" s="74">
        <v>0</v>
      </c>
      <c r="X203" s="74">
        <f aca="true" t="shared" si="62" ref="X203:X223">SUMIF($D$203:$D$222,$S203,L$203:L$222)+SUMIF($D$237:$D$256,$S203,L$237:L$256)</f>
        <v>0</v>
      </c>
      <c r="Y203" s="74">
        <f aca="true" t="shared" si="63" ref="Y203:Y223">SUMIF($D$203:$D$222,$S203,M$203:M$222)+SUMIF($D$237:$D$256,$S203,M$237:M$256)</f>
        <v>0</v>
      </c>
      <c r="Z203" s="74">
        <f aca="true" t="shared" si="64" ref="Z203:Z223">SUMIF($D$203:$D$222,$S203,N$203:N$222)+SUMIF($D$237:$D$256,$S203,N$237:N$256)</f>
        <v>0</v>
      </c>
      <c r="AA203" s="74">
        <f aca="true" t="shared" si="65" ref="AA203:AA223">SUMIF($D$203:$D$222,$S203,O$203:O$222)+SUMIF($D$237:$D$256,$S203,O$237:O$256)</f>
        <v>0</v>
      </c>
      <c r="AB203" s="62">
        <f aca="true" t="shared" si="66" ref="AB203:AB223">SUM(V203:AA203)</f>
        <v>0</v>
      </c>
      <c r="AC203" s="75"/>
      <c r="AE203" s="99"/>
      <c r="AF203" s="99"/>
      <c r="AG203" s="99">
        <f aca="true" t="shared" si="67" ref="AG203:AG223">IF(D203=AP203,0,1)</f>
        <v>0</v>
      </c>
      <c r="AH203" s="99">
        <f aca="true" t="shared" si="68" ref="AH203:AH223">IF(E203=AP203,0,1)</f>
        <v>0</v>
      </c>
      <c r="AI203" s="99">
        <f>IF(F203+G203+H203+I203=0,0,1)</f>
        <v>0</v>
      </c>
      <c r="AJ203" s="99">
        <f>IF(AG203+AH203+AI203=0,1,0)</f>
        <v>1</v>
      </c>
      <c r="AK203" s="99">
        <f>IF(AG203+AH203+AI203=3,1,0)</f>
        <v>0</v>
      </c>
      <c r="AL203" s="99">
        <f>AJ203+AK203</f>
        <v>1</v>
      </c>
    </row>
    <row r="204" spans="1:38" ht="15">
      <c r="A204" s="279" t="s">
        <v>250</v>
      </c>
      <c r="B204" s="121"/>
      <c r="C204" s="13"/>
      <c r="D204" s="103"/>
      <c r="E204" s="10"/>
      <c r="F204" s="14"/>
      <c r="G204" s="14"/>
      <c r="H204" s="14"/>
      <c r="I204" s="14"/>
      <c r="J204" s="108">
        <f aca="true" t="shared" si="69" ref="J204:J222">IF(OR((B204*C204)&lt;(F204+G204+H204+I204),(B204*C204)&gt;(F204+G204+H204+I204)),"Erorr",(L204+M204+N204+O204))</f>
        <v>0</v>
      </c>
      <c r="K204" s="12"/>
      <c r="L204" s="66">
        <f>IF($E204='1. Table of contents'!$H$28,F204,F204/'1. Table of contents'!$B$49)</f>
        <v>0</v>
      </c>
      <c r="M204" s="66">
        <f>IF($E204='1. Table of contents'!$H$28,G204,G204/'1. Table of contents'!$B$49)</f>
        <v>0</v>
      </c>
      <c r="N204" s="66">
        <f>IF($E204='1. Table of contents'!$H$28,H204,H204/'1. Table of contents'!$B$49)</f>
        <v>0</v>
      </c>
      <c r="O204" s="66">
        <f>IF($E204='1. Table of contents'!$H$28,I204,I204/'1. Table of contents'!$B$49)</f>
        <v>0</v>
      </c>
      <c r="P204" s="98" t="str">
        <f aca="true" t="shared" si="70" ref="P204:P211">IF(AL203=1,".","data missing")</f>
        <v>.</v>
      </c>
      <c r="S204" s="4" t="str">
        <f t="shared" si="61"/>
        <v>P2 -</v>
      </c>
      <c r="V204" s="74">
        <v>0</v>
      </c>
      <c r="W204" s="74">
        <v>0</v>
      </c>
      <c r="X204" s="74">
        <f t="shared" si="62"/>
        <v>0</v>
      </c>
      <c r="Y204" s="74">
        <f t="shared" si="63"/>
        <v>0</v>
      </c>
      <c r="Z204" s="74">
        <f t="shared" si="64"/>
        <v>0</v>
      </c>
      <c r="AA204" s="74">
        <f t="shared" si="65"/>
        <v>0</v>
      </c>
      <c r="AB204" s="62">
        <f t="shared" si="66"/>
        <v>0</v>
      </c>
      <c r="AC204" s="75"/>
      <c r="AE204" s="99"/>
      <c r="AF204" s="99"/>
      <c r="AG204" s="99">
        <f t="shared" si="67"/>
        <v>0</v>
      </c>
      <c r="AH204" s="99">
        <f t="shared" si="68"/>
        <v>0</v>
      </c>
      <c r="AI204" s="99">
        <f aca="true" t="shared" si="71" ref="AI204:AI223">IF(F204+G204+H204+I204=0,0,1)</f>
        <v>0</v>
      </c>
      <c r="AJ204" s="99">
        <f aca="true" t="shared" si="72" ref="AJ204:AJ223">IF(AG204+AH204+AI204=0,1,0)</f>
        <v>1</v>
      </c>
      <c r="AK204" s="99">
        <f aca="true" t="shared" si="73" ref="AK204:AK223">IF(AG204+AH204+AI204=3,1,0)</f>
        <v>0</v>
      </c>
      <c r="AL204" s="99">
        <f aca="true" t="shared" si="74" ref="AL204:AL223">AJ204+AK204</f>
        <v>1</v>
      </c>
    </row>
    <row r="205" spans="1:38" ht="15">
      <c r="A205" s="279" t="s">
        <v>251</v>
      </c>
      <c r="B205" s="121"/>
      <c r="C205" s="13"/>
      <c r="D205" s="103"/>
      <c r="E205" s="10"/>
      <c r="F205" s="14"/>
      <c r="G205" s="14"/>
      <c r="H205" s="14"/>
      <c r="I205" s="14"/>
      <c r="J205" s="108">
        <f t="shared" si="69"/>
        <v>0</v>
      </c>
      <c r="K205" s="12"/>
      <c r="L205" s="66">
        <f>IF($E205='1. Table of contents'!$H$28,F205,F205/'1. Table of contents'!$B$49)</f>
        <v>0</v>
      </c>
      <c r="M205" s="66">
        <f>IF($E205='1. Table of contents'!$H$28,G205,G205/'1. Table of contents'!$B$49)</f>
        <v>0</v>
      </c>
      <c r="N205" s="66">
        <f>IF($E205='1. Table of contents'!$H$28,H205,H205/'1. Table of contents'!$B$49)</f>
        <v>0</v>
      </c>
      <c r="O205" s="66">
        <f>IF($E205='1. Table of contents'!$H$28,I205,I205/'1. Table of contents'!$B$49)</f>
        <v>0</v>
      </c>
      <c r="P205" s="98" t="str">
        <f t="shared" si="70"/>
        <v>.</v>
      </c>
      <c r="S205" s="4" t="str">
        <f t="shared" si="61"/>
        <v>P3 - </v>
      </c>
      <c r="V205" s="74">
        <v>0</v>
      </c>
      <c r="W205" s="74">
        <v>0</v>
      </c>
      <c r="X205" s="74">
        <f t="shared" si="62"/>
        <v>0</v>
      </c>
      <c r="Y205" s="74">
        <f t="shared" si="63"/>
        <v>0</v>
      </c>
      <c r="Z205" s="74">
        <f t="shared" si="64"/>
        <v>0</v>
      </c>
      <c r="AA205" s="74">
        <f t="shared" si="65"/>
        <v>0</v>
      </c>
      <c r="AB205" s="62">
        <f t="shared" si="66"/>
        <v>0</v>
      </c>
      <c r="AC205" s="75"/>
      <c r="AE205" s="99"/>
      <c r="AF205" s="99"/>
      <c r="AG205" s="99">
        <f t="shared" si="67"/>
        <v>0</v>
      </c>
      <c r="AH205" s="99">
        <f t="shared" si="68"/>
        <v>0</v>
      </c>
      <c r="AI205" s="99">
        <f t="shared" si="71"/>
        <v>0</v>
      </c>
      <c r="AJ205" s="99">
        <f t="shared" si="72"/>
        <v>1</v>
      </c>
      <c r="AK205" s="99">
        <f t="shared" si="73"/>
        <v>0</v>
      </c>
      <c r="AL205" s="99">
        <f t="shared" si="74"/>
        <v>1</v>
      </c>
    </row>
    <row r="206" spans="1:38" ht="15">
      <c r="A206" s="279" t="s">
        <v>252</v>
      </c>
      <c r="B206" s="121"/>
      <c r="C206" s="13"/>
      <c r="D206" s="103"/>
      <c r="E206" s="10"/>
      <c r="F206" s="14"/>
      <c r="G206" s="14"/>
      <c r="H206" s="14"/>
      <c r="I206" s="14"/>
      <c r="J206" s="108">
        <f t="shared" si="69"/>
        <v>0</v>
      </c>
      <c r="K206" s="12"/>
      <c r="L206" s="66">
        <f>IF($E206='1. Table of contents'!$H$28,F206,F206/'1. Table of contents'!$B$49)</f>
        <v>0</v>
      </c>
      <c r="M206" s="66">
        <f>IF($E206='1. Table of contents'!$H$28,G206,G206/'1. Table of contents'!$B$49)</f>
        <v>0</v>
      </c>
      <c r="N206" s="66">
        <f>IF($E206='1. Table of contents'!$H$28,H206,H206/'1. Table of contents'!$B$49)</f>
        <v>0</v>
      </c>
      <c r="O206" s="66">
        <f>IF($E206='1. Table of contents'!$H$28,I206,I206/'1. Table of contents'!$B$49)</f>
        <v>0</v>
      </c>
      <c r="P206" s="98" t="str">
        <f>IF(AL205=1,".","data missing")</f>
        <v>.</v>
      </c>
      <c r="S206" s="4" t="str">
        <f t="shared" si="61"/>
        <v>P4 -</v>
      </c>
      <c r="V206" s="74">
        <v>0</v>
      </c>
      <c r="W206" s="74">
        <v>0</v>
      </c>
      <c r="X206" s="74">
        <f t="shared" si="62"/>
        <v>0</v>
      </c>
      <c r="Y206" s="74">
        <f t="shared" si="63"/>
        <v>0</v>
      </c>
      <c r="Z206" s="74">
        <f t="shared" si="64"/>
        <v>0</v>
      </c>
      <c r="AA206" s="74">
        <f t="shared" si="65"/>
        <v>0</v>
      </c>
      <c r="AB206" s="62">
        <f t="shared" si="66"/>
        <v>0</v>
      </c>
      <c r="AC206" s="75"/>
      <c r="AE206" s="99"/>
      <c r="AF206" s="99"/>
      <c r="AG206" s="99">
        <f t="shared" si="67"/>
        <v>0</v>
      </c>
      <c r="AH206" s="99">
        <f t="shared" si="68"/>
        <v>0</v>
      </c>
      <c r="AI206" s="99">
        <f t="shared" si="71"/>
        <v>0</v>
      </c>
      <c r="AJ206" s="99">
        <f t="shared" si="72"/>
        <v>1</v>
      </c>
      <c r="AK206" s="99">
        <f t="shared" si="73"/>
        <v>0</v>
      </c>
      <c r="AL206" s="99">
        <f t="shared" si="74"/>
        <v>1</v>
      </c>
    </row>
    <row r="207" spans="1:38" ht="15">
      <c r="A207" s="279" t="s">
        <v>253</v>
      </c>
      <c r="B207" s="121"/>
      <c r="C207" s="13"/>
      <c r="D207" s="103"/>
      <c r="E207" s="10"/>
      <c r="F207" s="14"/>
      <c r="G207" s="14"/>
      <c r="H207" s="14"/>
      <c r="I207" s="14"/>
      <c r="J207" s="108">
        <f t="shared" si="69"/>
        <v>0</v>
      </c>
      <c r="K207" s="12"/>
      <c r="L207" s="66">
        <f>IF($E207='1. Table of contents'!$H$28,F207,F207/'1. Table of contents'!$B$49)</f>
        <v>0</v>
      </c>
      <c r="M207" s="66">
        <f>IF($E207='1. Table of contents'!$H$28,G207,G207/'1. Table of contents'!$B$49)</f>
        <v>0</v>
      </c>
      <c r="N207" s="66">
        <f>IF($E207='1. Table of contents'!$H$28,H207,H207/'1. Table of contents'!$B$49)</f>
        <v>0</v>
      </c>
      <c r="O207" s="66">
        <f>IF($E207='1. Table of contents'!$H$28,I207,I207/'1. Table of contents'!$B$49)</f>
        <v>0</v>
      </c>
      <c r="P207" s="98" t="str">
        <f>IF(AL206=1,".","data missing")</f>
        <v>.</v>
      </c>
      <c r="S207" s="4" t="str">
        <f t="shared" si="61"/>
        <v>P5 -</v>
      </c>
      <c r="V207" s="74">
        <v>0</v>
      </c>
      <c r="W207" s="74">
        <v>0</v>
      </c>
      <c r="X207" s="74">
        <f t="shared" si="62"/>
        <v>0</v>
      </c>
      <c r="Y207" s="74">
        <f t="shared" si="63"/>
        <v>0</v>
      </c>
      <c r="Z207" s="74">
        <f t="shared" si="64"/>
        <v>0</v>
      </c>
      <c r="AA207" s="74">
        <f t="shared" si="65"/>
        <v>0</v>
      </c>
      <c r="AB207" s="62">
        <f t="shared" si="66"/>
        <v>0</v>
      </c>
      <c r="AC207" s="75"/>
      <c r="AE207" s="99"/>
      <c r="AF207" s="99"/>
      <c r="AG207" s="99">
        <f t="shared" si="67"/>
        <v>0</v>
      </c>
      <c r="AH207" s="99">
        <f t="shared" si="68"/>
        <v>0</v>
      </c>
      <c r="AI207" s="99">
        <f t="shared" si="71"/>
        <v>0</v>
      </c>
      <c r="AJ207" s="99">
        <f t="shared" si="72"/>
        <v>1</v>
      </c>
      <c r="AK207" s="99">
        <f t="shared" si="73"/>
        <v>0</v>
      </c>
      <c r="AL207" s="99">
        <f t="shared" si="74"/>
        <v>1</v>
      </c>
    </row>
    <row r="208" spans="1:38" ht="15">
      <c r="A208" s="279" t="s">
        <v>254</v>
      </c>
      <c r="B208" s="121"/>
      <c r="C208" s="13"/>
      <c r="D208" s="103"/>
      <c r="E208" s="10"/>
      <c r="F208" s="14"/>
      <c r="G208" s="14"/>
      <c r="H208" s="14"/>
      <c r="I208" s="14"/>
      <c r="J208" s="108">
        <f t="shared" si="69"/>
        <v>0</v>
      </c>
      <c r="K208" s="12"/>
      <c r="L208" s="66">
        <f>IF($E208='1. Table of contents'!$H$28,F208,F208/'1. Table of contents'!$B$49)</f>
        <v>0</v>
      </c>
      <c r="M208" s="66">
        <f>IF($E208='1. Table of contents'!$H$28,G208,G208/'1. Table of contents'!$B$49)</f>
        <v>0</v>
      </c>
      <c r="N208" s="66">
        <f>IF($E208='1. Table of contents'!$H$28,H208,H208/'1. Table of contents'!$B$49)</f>
        <v>0</v>
      </c>
      <c r="O208" s="66">
        <f>IF($E208='1. Table of contents'!$H$28,I208,I208/'1. Table of contents'!$B$49)</f>
        <v>0</v>
      </c>
      <c r="P208" s="98" t="str">
        <f t="shared" si="70"/>
        <v>.</v>
      </c>
      <c r="S208" s="4" t="str">
        <f t="shared" si="61"/>
        <v>P6 -</v>
      </c>
      <c r="V208" s="74">
        <v>0</v>
      </c>
      <c r="W208" s="74">
        <v>0</v>
      </c>
      <c r="X208" s="74">
        <f t="shared" si="62"/>
        <v>0</v>
      </c>
      <c r="Y208" s="74">
        <f t="shared" si="63"/>
        <v>0</v>
      </c>
      <c r="Z208" s="74">
        <f t="shared" si="64"/>
        <v>0</v>
      </c>
      <c r="AA208" s="74">
        <f t="shared" si="65"/>
        <v>0</v>
      </c>
      <c r="AB208" s="62">
        <f t="shared" si="66"/>
        <v>0</v>
      </c>
      <c r="AC208" s="75"/>
      <c r="AE208" s="99"/>
      <c r="AF208" s="99"/>
      <c r="AG208" s="99">
        <f t="shared" si="67"/>
        <v>0</v>
      </c>
      <c r="AH208" s="99">
        <f t="shared" si="68"/>
        <v>0</v>
      </c>
      <c r="AI208" s="99">
        <f t="shared" si="71"/>
        <v>0</v>
      </c>
      <c r="AJ208" s="99">
        <f t="shared" si="72"/>
        <v>1</v>
      </c>
      <c r="AK208" s="99">
        <f t="shared" si="73"/>
        <v>0</v>
      </c>
      <c r="AL208" s="99">
        <f t="shared" si="74"/>
        <v>1</v>
      </c>
    </row>
    <row r="209" spans="1:38" ht="15">
      <c r="A209" s="279" t="s">
        <v>255</v>
      </c>
      <c r="B209" s="121"/>
      <c r="C209" s="13"/>
      <c r="D209" s="103"/>
      <c r="E209" s="10"/>
      <c r="F209" s="14"/>
      <c r="G209" s="14"/>
      <c r="H209" s="14"/>
      <c r="I209" s="14"/>
      <c r="J209" s="108">
        <f t="shared" si="69"/>
        <v>0</v>
      </c>
      <c r="K209" s="12"/>
      <c r="L209" s="66">
        <f>IF($E209='1. Table of contents'!$H$28,F209,F209/'1. Table of contents'!$B$49)</f>
        <v>0</v>
      </c>
      <c r="M209" s="66">
        <f>IF($E209='1. Table of contents'!$H$28,G209,G209/'1. Table of contents'!$B$49)</f>
        <v>0</v>
      </c>
      <c r="N209" s="66">
        <f>IF($E209='1. Table of contents'!$H$28,H209,H209/'1. Table of contents'!$B$49)</f>
        <v>0</v>
      </c>
      <c r="O209" s="66">
        <f>IF($E209='1. Table of contents'!$H$28,I209,I209/'1. Table of contents'!$B$49)</f>
        <v>0</v>
      </c>
      <c r="P209" s="98" t="str">
        <f t="shared" si="70"/>
        <v>.</v>
      </c>
      <c r="S209" s="4" t="str">
        <f t="shared" si="61"/>
        <v>P7 -</v>
      </c>
      <c r="V209" s="74">
        <v>0</v>
      </c>
      <c r="W209" s="74">
        <v>0</v>
      </c>
      <c r="X209" s="74">
        <f t="shared" si="62"/>
        <v>0</v>
      </c>
      <c r="Y209" s="74">
        <f t="shared" si="63"/>
        <v>0</v>
      </c>
      <c r="Z209" s="74">
        <f t="shared" si="64"/>
        <v>0</v>
      </c>
      <c r="AA209" s="74">
        <f t="shared" si="65"/>
        <v>0</v>
      </c>
      <c r="AB209" s="62">
        <f t="shared" si="66"/>
        <v>0</v>
      </c>
      <c r="AE209" s="99"/>
      <c r="AF209" s="99"/>
      <c r="AG209" s="99">
        <f t="shared" si="67"/>
        <v>0</v>
      </c>
      <c r="AH209" s="99">
        <f t="shared" si="68"/>
        <v>0</v>
      </c>
      <c r="AI209" s="99">
        <f t="shared" si="71"/>
        <v>0</v>
      </c>
      <c r="AJ209" s="99">
        <f t="shared" si="72"/>
        <v>1</v>
      </c>
      <c r="AK209" s="99">
        <f t="shared" si="73"/>
        <v>0</v>
      </c>
      <c r="AL209" s="99">
        <f t="shared" si="74"/>
        <v>1</v>
      </c>
    </row>
    <row r="210" spans="1:38" ht="15">
      <c r="A210" s="279" t="s">
        <v>256</v>
      </c>
      <c r="B210" s="121"/>
      <c r="C210" s="13"/>
      <c r="D210" s="103"/>
      <c r="E210" s="10"/>
      <c r="F210" s="14"/>
      <c r="G210" s="14"/>
      <c r="H210" s="14"/>
      <c r="I210" s="14"/>
      <c r="J210" s="108">
        <f t="shared" si="69"/>
        <v>0</v>
      </c>
      <c r="K210" s="12"/>
      <c r="L210" s="66">
        <f>IF($E210='1. Table of contents'!$H$28,F210,F210/'1. Table of contents'!$B$49)</f>
        <v>0</v>
      </c>
      <c r="M210" s="66">
        <f>IF($E210='1. Table of contents'!$H$28,G210,G210/'1. Table of contents'!$B$49)</f>
        <v>0</v>
      </c>
      <c r="N210" s="66">
        <f>IF($E210='1. Table of contents'!$H$28,H210,H210/'1. Table of contents'!$B$49)</f>
        <v>0</v>
      </c>
      <c r="O210" s="66">
        <f>IF($E210='1. Table of contents'!$H$28,I210,I210/'1. Table of contents'!$B$49)</f>
        <v>0</v>
      </c>
      <c r="P210" s="98" t="str">
        <f>IF(AL209=1,".","data missing")</f>
        <v>.</v>
      </c>
      <c r="S210" s="4" t="str">
        <f t="shared" si="61"/>
        <v>P8 -</v>
      </c>
      <c r="V210" s="74">
        <v>0</v>
      </c>
      <c r="W210" s="74">
        <v>0</v>
      </c>
      <c r="X210" s="74">
        <f t="shared" si="62"/>
        <v>0</v>
      </c>
      <c r="Y210" s="74">
        <f t="shared" si="63"/>
        <v>0</v>
      </c>
      <c r="Z210" s="74">
        <f t="shared" si="64"/>
        <v>0</v>
      </c>
      <c r="AA210" s="74">
        <f t="shared" si="65"/>
        <v>0</v>
      </c>
      <c r="AB210" s="62">
        <f t="shared" si="66"/>
        <v>0</v>
      </c>
      <c r="AE210" s="99"/>
      <c r="AF210" s="99"/>
      <c r="AG210" s="99">
        <f t="shared" si="67"/>
        <v>0</v>
      </c>
      <c r="AH210" s="99">
        <f t="shared" si="68"/>
        <v>0</v>
      </c>
      <c r="AI210" s="99">
        <f t="shared" si="71"/>
        <v>0</v>
      </c>
      <c r="AJ210" s="99">
        <f t="shared" si="72"/>
        <v>1</v>
      </c>
      <c r="AK210" s="99">
        <f t="shared" si="73"/>
        <v>0</v>
      </c>
      <c r="AL210" s="99">
        <f t="shared" si="74"/>
        <v>1</v>
      </c>
    </row>
    <row r="211" spans="1:38" ht="15">
      <c r="A211" s="279" t="s">
        <v>257</v>
      </c>
      <c r="B211" s="121"/>
      <c r="C211" s="13"/>
      <c r="D211" s="103"/>
      <c r="E211" s="10"/>
      <c r="F211" s="14"/>
      <c r="G211" s="14"/>
      <c r="H211" s="14"/>
      <c r="I211" s="14"/>
      <c r="J211" s="108">
        <f t="shared" si="69"/>
        <v>0</v>
      </c>
      <c r="K211" s="12"/>
      <c r="L211" s="66">
        <f>IF($E211='1. Table of contents'!$H$28,F211,F211/'1. Table of contents'!$B$49)</f>
        <v>0</v>
      </c>
      <c r="M211" s="66">
        <f>IF($E211='1. Table of contents'!$H$28,G211,G211/'1. Table of contents'!$B$49)</f>
        <v>0</v>
      </c>
      <c r="N211" s="66">
        <f>IF($E211='1. Table of contents'!$H$28,H211,H211/'1. Table of contents'!$B$49)</f>
        <v>0</v>
      </c>
      <c r="O211" s="66">
        <f>IF($E211='1. Table of contents'!$H$28,I211,I211/'1. Table of contents'!$B$49)</f>
        <v>0</v>
      </c>
      <c r="P211" s="98" t="str">
        <f t="shared" si="70"/>
        <v>.</v>
      </c>
      <c r="S211" s="4" t="str">
        <f t="shared" si="61"/>
        <v>P9 -</v>
      </c>
      <c r="V211" s="74">
        <v>0</v>
      </c>
      <c r="W211" s="74">
        <v>0</v>
      </c>
      <c r="X211" s="74">
        <f t="shared" si="62"/>
        <v>0</v>
      </c>
      <c r="Y211" s="74">
        <f t="shared" si="63"/>
        <v>0</v>
      </c>
      <c r="Z211" s="74">
        <f t="shared" si="64"/>
        <v>0</v>
      </c>
      <c r="AA211" s="74">
        <f t="shared" si="65"/>
        <v>0</v>
      </c>
      <c r="AB211" s="62">
        <f t="shared" si="66"/>
        <v>0</v>
      </c>
      <c r="AE211" s="99"/>
      <c r="AF211" s="99"/>
      <c r="AG211" s="99">
        <f t="shared" si="67"/>
        <v>0</v>
      </c>
      <c r="AH211" s="99">
        <f t="shared" si="68"/>
        <v>0</v>
      </c>
      <c r="AI211" s="99">
        <f t="shared" si="71"/>
        <v>0</v>
      </c>
      <c r="AJ211" s="99">
        <f t="shared" si="72"/>
        <v>1</v>
      </c>
      <c r="AK211" s="99">
        <f t="shared" si="73"/>
        <v>0</v>
      </c>
      <c r="AL211" s="99">
        <f t="shared" si="74"/>
        <v>1</v>
      </c>
    </row>
    <row r="212" spans="1:38" ht="15">
      <c r="A212" s="279" t="s">
        <v>258</v>
      </c>
      <c r="B212" s="121"/>
      <c r="C212" s="13"/>
      <c r="D212" s="103"/>
      <c r="E212" s="10"/>
      <c r="F212" s="14"/>
      <c r="G212" s="14"/>
      <c r="H212" s="14"/>
      <c r="I212" s="14"/>
      <c r="J212" s="108">
        <f t="shared" si="69"/>
        <v>0</v>
      </c>
      <c r="K212" s="12"/>
      <c r="L212" s="66">
        <f>IF($E212='1. Table of contents'!$H$28,F212,F212/'1. Table of contents'!$B$49)</f>
        <v>0</v>
      </c>
      <c r="M212" s="66">
        <f>IF($E212='1. Table of contents'!$H$28,G212,G212/'1. Table of contents'!$B$49)</f>
        <v>0</v>
      </c>
      <c r="N212" s="66">
        <f>IF($E212='1. Table of contents'!$H$28,H212,H212/'1. Table of contents'!$B$49)</f>
        <v>0</v>
      </c>
      <c r="O212" s="66">
        <f>IF($E212='1. Table of contents'!$H$28,I212,I212/'1. Table of contents'!$B$49)</f>
        <v>0</v>
      </c>
      <c r="P212" s="98" t="str">
        <f aca="true" t="shared" si="75" ref="P212:P221">IF(AL211=1,".","data missing")</f>
        <v>.</v>
      </c>
      <c r="S212" s="4" t="str">
        <f t="shared" si="61"/>
        <v>P10 -</v>
      </c>
      <c r="V212" s="74">
        <v>0</v>
      </c>
      <c r="W212" s="74">
        <v>0</v>
      </c>
      <c r="X212" s="74">
        <f t="shared" si="62"/>
        <v>0</v>
      </c>
      <c r="Y212" s="74">
        <f t="shared" si="63"/>
        <v>0</v>
      </c>
      <c r="Z212" s="74">
        <f t="shared" si="64"/>
        <v>0</v>
      </c>
      <c r="AA212" s="74">
        <f t="shared" si="65"/>
        <v>0</v>
      </c>
      <c r="AB212" s="62">
        <f t="shared" si="66"/>
        <v>0</v>
      </c>
      <c r="AE212" s="99"/>
      <c r="AF212" s="99"/>
      <c r="AG212" s="99">
        <f t="shared" si="67"/>
        <v>0</v>
      </c>
      <c r="AH212" s="99">
        <f t="shared" si="68"/>
        <v>0</v>
      </c>
      <c r="AI212" s="99">
        <f t="shared" si="71"/>
        <v>0</v>
      </c>
      <c r="AJ212" s="99">
        <f aca="true" t="shared" si="76" ref="AJ212:AJ221">IF(AG212+AH212+AI212=0,1,0)</f>
        <v>1</v>
      </c>
      <c r="AK212" s="99">
        <f aca="true" t="shared" si="77" ref="AK212:AK221">IF(AG212+AH212+AI212=3,1,0)</f>
        <v>0</v>
      </c>
      <c r="AL212" s="99">
        <f aca="true" t="shared" si="78" ref="AL212:AL221">AJ212+AK212</f>
        <v>1</v>
      </c>
    </row>
    <row r="213" spans="1:38" ht="15">
      <c r="A213" s="279" t="s">
        <v>259</v>
      </c>
      <c r="B213" s="121"/>
      <c r="C213" s="13"/>
      <c r="D213" s="103"/>
      <c r="E213" s="10"/>
      <c r="F213" s="14"/>
      <c r="G213" s="14"/>
      <c r="H213" s="14"/>
      <c r="I213" s="14"/>
      <c r="J213" s="108">
        <f t="shared" si="69"/>
        <v>0</v>
      </c>
      <c r="K213" s="12"/>
      <c r="L213" s="66">
        <f>IF($E213='1. Table of contents'!$H$28,F213,F213/'1. Table of contents'!$B$49)</f>
        <v>0</v>
      </c>
      <c r="M213" s="66">
        <f>IF($E213='1. Table of contents'!$H$28,G213,G213/'1. Table of contents'!$B$49)</f>
        <v>0</v>
      </c>
      <c r="N213" s="66">
        <f>IF($E213='1. Table of contents'!$H$28,H213,H213/'1. Table of contents'!$B$49)</f>
        <v>0</v>
      </c>
      <c r="O213" s="66">
        <f>IF($E213='1. Table of contents'!$H$28,I213,I213/'1. Table of contents'!$B$49)</f>
        <v>0</v>
      </c>
      <c r="P213" s="98" t="str">
        <f t="shared" si="75"/>
        <v>.</v>
      </c>
      <c r="S213" s="4" t="str">
        <f t="shared" si="61"/>
        <v>P11 -</v>
      </c>
      <c r="V213" s="74">
        <v>0</v>
      </c>
      <c r="W213" s="74">
        <v>0</v>
      </c>
      <c r="X213" s="74">
        <f t="shared" si="62"/>
        <v>0</v>
      </c>
      <c r="Y213" s="74">
        <f t="shared" si="63"/>
        <v>0</v>
      </c>
      <c r="Z213" s="74">
        <f t="shared" si="64"/>
        <v>0</v>
      </c>
      <c r="AA213" s="74">
        <f t="shared" si="65"/>
        <v>0</v>
      </c>
      <c r="AB213" s="62">
        <f t="shared" si="66"/>
        <v>0</v>
      </c>
      <c r="AE213" s="99"/>
      <c r="AF213" s="99"/>
      <c r="AG213" s="99">
        <f t="shared" si="67"/>
        <v>0</v>
      </c>
      <c r="AH213" s="99">
        <f t="shared" si="68"/>
        <v>0</v>
      </c>
      <c r="AI213" s="99">
        <f t="shared" si="71"/>
        <v>0</v>
      </c>
      <c r="AJ213" s="99">
        <f t="shared" si="76"/>
        <v>1</v>
      </c>
      <c r="AK213" s="99">
        <f t="shared" si="77"/>
        <v>0</v>
      </c>
      <c r="AL213" s="99">
        <f t="shared" si="78"/>
        <v>1</v>
      </c>
    </row>
    <row r="214" spans="1:38" ht="15">
      <c r="A214" s="279" t="s">
        <v>260</v>
      </c>
      <c r="B214" s="121"/>
      <c r="C214" s="13"/>
      <c r="D214" s="103"/>
      <c r="E214" s="10"/>
      <c r="F214" s="14"/>
      <c r="G214" s="14"/>
      <c r="H214" s="14"/>
      <c r="I214" s="14"/>
      <c r="J214" s="108">
        <f t="shared" si="69"/>
        <v>0</v>
      </c>
      <c r="K214" s="12"/>
      <c r="L214" s="66">
        <f>IF($E214='1. Table of contents'!$H$28,F214,F214/'1. Table of contents'!$B$49)</f>
        <v>0</v>
      </c>
      <c r="M214" s="66">
        <f>IF($E214='1. Table of contents'!$H$28,G214,G214/'1. Table of contents'!$B$49)</f>
        <v>0</v>
      </c>
      <c r="N214" s="66">
        <f>IF($E214='1. Table of contents'!$H$28,H214,H214/'1. Table of contents'!$B$49)</f>
        <v>0</v>
      </c>
      <c r="O214" s="66">
        <f>IF($E214='1. Table of contents'!$H$28,I214,I214/'1. Table of contents'!$B$49)</f>
        <v>0</v>
      </c>
      <c r="P214" s="98" t="str">
        <f t="shared" si="75"/>
        <v>.</v>
      </c>
      <c r="S214" s="4" t="str">
        <f t="shared" si="61"/>
        <v>P12 -</v>
      </c>
      <c r="V214" s="74">
        <v>0</v>
      </c>
      <c r="W214" s="74">
        <v>0</v>
      </c>
      <c r="X214" s="74">
        <f t="shared" si="62"/>
        <v>0</v>
      </c>
      <c r="Y214" s="74">
        <f t="shared" si="63"/>
        <v>0</v>
      </c>
      <c r="Z214" s="74">
        <f t="shared" si="64"/>
        <v>0</v>
      </c>
      <c r="AA214" s="74">
        <f t="shared" si="65"/>
        <v>0</v>
      </c>
      <c r="AB214" s="62">
        <f t="shared" si="66"/>
        <v>0</v>
      </c>
      <c r="AE214" s="99"/>
      <c r="AF214" s="99"/>
      <c r="AG214" s="99">
        <f t="shared" si="67"/>
        <v>0</v>
      </c>
      <c r="AH214" s="99">
        <f t="shared" si="68"/>
        <v>0</v>
      </c>
      <c r="AI214" s="99">
        <f t="shared" si="71"/>
        <v>0</v>
      </c>
      <c r="AJ214" s="99">
        <f t="shared" si="76"/>
        <v>1</v>
      </c>
      <c r="AK214" s="99">
        <f t="shared" si="77"/>
        <v>0</v>
      </c>
      <c r="AL214" s="99">
        <f t="shared" si="78"/>
        <v>1</v>
      </c>
    </row>
    <row r="215" spans="1:38" ht="15">
      <c r="A215" s="279" t="s">
        <v>261</v>
      </c>
      <c r="B215" s="121"/>
      <c r="C215" s="13"/>
      <c r="D215" s="103"/>
      <c r="E215" s="10"/>
      <c r="F215" s="14"/>
      <c r="G215" s="14"/>
      <c r="H215" s="14"/>
      <c r="I215" s="14"/>
      <c r="J215" s="108">
        <f t="shared" si="69"/>
        <v>0</v>
      </c>
      <c r="K215" s="12"/>
      <c r="L215" s="66">
        <f>IF($E215='1. Table of contents'!$H$28,F215,F215/'1. Table of contents'!$B$49)</f>
        <v>0</v>
      </c>
      <c r="M215" s="66">
        <f>IF($E215='1. Table of contents'!$H$28,G215,G215/'1. Table of contents'!$B$49)</f>
        <v>0</v>
      </c>
      <c r="N215" s="66">
        <f>IF($E215='1. Table of contents'!$H$28,H215,H215/'1. Table of contents'!$B$49)</f>
        <v>0</v>
      </c>
      <c r="O215" s="66">
        <f>IF($E215='1. Table of contents'!$H$28,I215,I215/'1. Table of contents'!$B$49)</f>
        <v>0</v>
      </c>
      <c r="P215" s="98" t="str">
        <f t="shared" si="75"/>
        <v>.</v>
      </c>
      <c r="S215" s="4" t="str">
        <f t="shared" si="61"/>
        <v>P13 -</v>
      </c>
      <c r="V215" s="74">
        <v>0</v>
      </c>
      <c r="W215" s="74">
        <v>0</v>
      </c>
      <c r="X215" s="74">
        <f t="shared" si="62"/>
        <v>0</v>
      </c>
      <c r="Y215" s="74">
        <f t="shared" si="63"/>
        <v>0</v>
      </c>
      <c r="Z215" s="74">
        <f t="shared" si="64"/>
        <v>0</v>
      </c>
      <c r="AA215" s="74">
        <f t="shared" si="65"/>
        <v>0</v>
      </c>
      <c r="AB215" s="62">
        <f t="shared" si="66"/>
        <v>0</v>
      </c>
      <c r="AE215" s="99"/>
      <c r="AF215" s="99"/>
      <c r="AG215" s="99">
        <f t="shared" si="67"/>
        <v>0</v>
      </c>
      <c r="AH215" s="99">
        <f t="shared" si="68"/>
        <v>0</v>
      </c>
      <c r="AI215" s="99">
        <f t="shared" si="71"/>
        <v>0</v>
      </c>
      <c r="AJ215" s="99">
        <f t="shared" si="76"/>
        <v>1</v>
      </c>
      <c r="AK215" s="99">
        <f t="shared" si="77"/>
        <v>0</v>
      </c>
      <c r="AL215" s="99">
        <f t="shared" si="78"/>
        <v>1</v>
      </c>
    </row>
    <row r="216" spans="1:38" ht="15">
      <c r="A216" s="279" t="s">
        <v>262</v>
      </c>
      <c r="B216" s="121"/>
      <c r="C216" s="13"/>
      <c r="D216" s="103"/>
      <c r="E216" s="10"/>
      <c r="F216" s="14"/>
      <c r="G216" s="14"/>
      <c r="H216" s="14"/>
      <c r="I216" s="14"/>
      <c r="J216" s="108">
        <f t="shared" si="69"/>
        <v>0</v>
      </c>
      <c r="K216" s="12"/>
      <c r="L216" s="66">
        <f>IF($E216='1. Table of contents'!$H$28,F216,F216/'1. Table of contents'!$B$49)</f>
        <v>0</v>
      </c>
      <c r="M216" s="66">
        <f>IF($E216='1. Table of contents'!$H$28,G216,G216/'1. Table of contents'!$B$49)</f>
        <v>0</v>
      </c>
      <c r="N216" s="66">
        <f>IF($E216='1. Table of contents'!$H$28,H216,H216/'1. Table of contents'!$B$49)</f>
        <v>0</v>
      </c>
      <c r="O216" s="66">
        <f>IF($E216='1. Table of contents'!$H$28,I216,I216/'1. Table of contents'!$B$49)</f>
        <v>0</v>
      </c>
      <c r="P216" s="98" t="str">
        <f t="shared" si="75"/>
        <v>.</v>
      </c>
      <c r="S216" s="4" t="str">
        <f t="shared" si="61"/>
        <v>P14 -</v>
      </c>
      <c r="V216" s="74">
        <v>0</v>
      </c>
      <c r="W216" s="74">
        <v>0</v>
      </c>
      <c r="X216" s="74">
        <f t="shared" si="62"/>
        <v>0</v>
      </c>
      <c r="Y216" s="74">
        <f t="shared" si="63"/>
        <v>0</v>
      </c>
      <c r="Z216" s="74">
        <f t="shared" si="64"/>
        <v>0</v>
      </c>
      <c r="AA216" s="74">
        <f t="shared" si="65"/>
        <v>0</v>
      </c>
      <c r="AB216" s="62">
        <f t="shared" si="66"/>
        <v>0</v>
      </c>
      <c r="AE216" s="99"/>
      <c r="AF216" s="99"/>
      <c r="AG216" s="99">
        <f t="shared" si="67"/>
        <v>0</v>
      </c>
      <c r="AH216" s="99">
        <f t="shared" si="68"/>
        <v>0</v>
      </c>
      <c r="AI216" s="99">
        <f t="shared" si="71"/>
        <v>0</v>
      </c>
      <c r="AJ216" s="99">
        <f t="shared" si="76"/>
        <v>1</v>
      </c>
      <c r="AK216" s="99">
        <f t="shared" si="77"/>
        <v>0</v>
      </c>
      <c r="AL216" s="99">
        <f t="shared" si="78"/>
        <v>1</v>
      </c>
    </row>
    <row r="217" spans="1:38" ht="15">
      <c r="A217" s="279" t="s">
        <v>263</v>
      </c>
      <c r="B217" s="121"/>
      <c r="C217" s="13"/>
      <c r="D217" s="103"/>
      <c r="E217" s="10"/>
      <c r="F217" s="14"/>
      <c r="G217" s="14"/>
      <c r="H217" s="14"/>
      <c r="I217" s="14"/>
      <c r="J217" s="108">
        <f t="shared" si="69"/>
        <v>0</v>
      </c>
      <c r="K217" s="12"/>
      <c r="L217" s="66">
        <f>IF($E217='1. Table of contents'!$H$28,F217,F217/'1. Table of contents'!$B$49)</f>
        <v>0</v>
      </c>
      <c r="M217" s="66">
        <f>IF($E217='1. Table of contents'!$H$28,G217,G217/'1. Table of contents'!$B$49)</f>
        <v>0</v>
      </c>
      <c r="N217" s="66">
        <f>IF($E217='1. Table of contents'!$H$28,H217,H217/'1. Table of contents'!$B$49)</f>
        <v>0</v>
      </c>
      <c r="O217" s="66">
        <f>IF($E217='1. Table of contents'!$H$28,I217,I217/'1. Table of contents'!$B$49)</f>
        <v>0</v>
      </c>
      <c r="P217" s="98" t="str">
        <f t="shared" si="75"/>
        <v>.</v>
      </c>
      <c r="S217" s="4" t="str">
        <f t="shared" si="61"/>
        <v>P15 -</v>
      </c>
      <c r="V217" s="74">
        <v>0</v>
      </c>
      <c r="W217" s="74">
        <v>0</v>
      </c>
      <c r="X217" s="74">
        <f t="shared" si="62"/>
        <v>0</v>
      </c>
      <c r="Y217" s="74">
        <f t="shared" si="63"/>
        <v>0</v>
      </c>
      <c r="Z217" s="74">
        <f t="shared" si="64"/>
        <v>0</v>
      </c>
      <c r="AA217" s="74">
        <f t="shared" si="65"/>
        <v>0</v>
      </c>
      <c r="AB217" s="62">
        <f t="shared" si="66"/>
        <v>0</v>
      </c>
      <c r="AE217" s="99"/>
      <c r="AF217" s="99"/>
      <c r="AG217" s="99">
        <f t="shared" si="67"/>
        <v>0</v>
      </c>
      <c r="AH217" s="99">
        <f t="shared" si="68"/>
        <v>0</v>
      </c>
      <c r="AI217" s="99">
        <f t="shared" si="71"/>
        <v>0</v>
      </c>
      <c r="AJ217" s="99">
        <f t="shared" si="76"/>
        <v>1</v>
      </c>
      <c r="AK217" s="99">
        <f t="shared" si="77"/>
        <v>0</v>
      </c>
      <c r="AL217" s="99">
        <f t="shared" si="78"/>
        <v>1</v>
      </c>
    </row>
    <row r="218" spans="1:38" ht="15">
      <c r="A218" s="279" t="s">
        <v>264</v>
      </c>
      <c r="B218" s="121"/>
      <c r="C218" s="13"/>
      <c r="D218" s="103"/>
      <c r="E218" s="10"/>
      <c r="F218" s="14"/>
      <c r="G218" s="14"/>
      <c r="H218" s="14"/>
      <c r="I218" s="14"/>
      <c r="J218" s="108">
        <f t="shared" si="69"/>
        <v>0</v>
      </c>
      <c r="K218" s="12"/>
      <c r="L218" s="66">
        <f>IF($E218='1. Table of contents'!$H$28,F218,F218/'1. Table of contents'!$B$49)</f>
        <v>0</v>
      </c>
      <c r="M218" s="66">
        <f>IF($E218='1. Table of contents'!$H$28,G218,G218/'1. Table of contents'!$B$49)</f>
        <v>0</v>
      </c>
      <c r="N218" s="66">
        <f>IF($E218='1. Table of contents'!$H$28,H218,H218/'1. Table of contents'!$B$49)</f>
        <v>0</v>
      </c>
      <c r="O218" s="66">
        <f>IF($E218='1. Table of contents'!$H$28,I218,I218/'1. Table of contents'!$B$49)</f>
        <v>0</v>
      </c>
      <c r="P218" s="98" t="str">
        <f t="shared" si="75"/>
        <v>.</v>
      </c>
      <c r="S218" s="4" t="str">
        <f t="shared" si="61"/>
        <v>P16 -</v>
      </c>
      <c r="V218" s="74">
        <v>0</v>
      </c>
      <c r="W218" s="74">
        <v>0</v>
      </c>
      <c r="X218" s="74">
        <f t="shared" si="62"/>
        <v>0</v>
      </c>
      <c r="Y218" s="74">
        <f t="shared" si="63"/>
        <v>0</v>
      </c>
      <c r="Z218" s="74">
        <f t="shared" si="64"/>
        <v>0</v>
      </c>
      <c r="AA218" s="74">
        <f t="shared" si="65"/>
        <v>0</v>
      </c>
      <c r="AB218" s="62">
        <f t="shared" si="66"/>
        <v>0</v>
      </c>
      <c r="AE218" s="99"/>
      <c r="AF218" s="99"/>
      <c r="AG218" s="99">
        <f t="shared" si="67"/>
        <v>0</v>
      </c>
      <c r="AH218" s="99">
        <f t="shared" si="68"/>
        <v>0</v>
      </c>
      <c r="AI218" s="99">
        <f t="shared" si="71"/>
        <v>0</v>
      </c>
      <c r="AJ218" s="99">
        <f t="shared" si="76"/>
        <v>1</v>
      </c>
      <c r="AK218" s="99">
        <f t="shared" si="77"/>
        <v>0</v>
      </c>
      <c r="AL218" s="99">
        <f t="shared" si="78"/>
        <v>1</v>
      </c>
    </row>
    <row r="219" spans="1:38" ht="15">
      <c r="A219" s="279" t="s">
        <v>265</v>
      </c>
      <c r="B219" s="121"/>
      <c r="C219" s="13"/>
      <c r="D219" s="103"/>
      <c r="E219" s="10"/>
      <c r="F219" s="14"/>
      <c r="G219" s="14"/>
      <c r="H219" s="14"/>
      <c r="I219" s="14"/>
      <c r="J219" s="108">
        <f t="shared" si="69"/>
        <v>0</v>
      </c>
      <c r="K219" s="12"/>
      <c r="L219" s="66">
        <f>IF($E219='1. Table of contents'!$H$28,F219,F219/'1. Table of contents'!$B$49)</f>
        <v>0</v>
      </c>
      <c r="M219" s="66">
        <f>IF($E219='1. Table of contents'!$H$28,G219,G219/'1. Table of contents'!$B$49)</f>
        <v>0</v>
      </c>
      <c r="N219" s="66">
        <f>IF($E219='1. Table of contents'!$H$28,H219,H219/'1. Table of contents'!$B$49)</f>
        <v>0</v>
      </c>
      <c r="O219" s="66">
        <f>IF($E219='1. Table of contents'!$H$28,I219,I219/'1. Table of contents'!$B$49)</f>
        <v>0</v>
      </c>
      <c r="P219" s="98" t="str">
        <f t="shared" si="75"/>
        <v>.</v>
      </c>
      <c r="S219" s="4" t="str">
        <f t="shared" si="61"/>
        <v>P17 -</v>
      </c>
      <c r="V219" s="74">
        <v>0</v>
      </c>
      <c r="W219" s="74">
        <v>0</v>
      </c>
      <c r="X219" s="74">
        <f t="shared" si="62"/>
        <v>0</v>
      </c>
      <c r="Y219" s="74">
        <f t="shared" si="63"/>
        <v>0</v>
      </c>
      <c r="Z219" s="74">
        <f t="shared" si="64"/>
        <v>0</v>
      </c>
      <c r="AA219" s="74">
        <f t="shared" si="65"/>
        <v>0</v>
      </c>
      <c r="AB219" s="62">
        <f t="shared" si="66"/>
        <v>0</v>
      </c>
      <c r="AE219" s="99"/>
      <c r="AF219" s="99"/>
      <c r="AG219" s="99">
        <f t="shared" si="67"/>
        <v>0</v>
      </c>
      <c r="AH219" s="99">
        <f t="shared" si="68"/>
        <v>0</v>
      </c>
      <c r="AI219" s="99">
        <f t="shared" si="71"/>
        <v>0</v>
      </c>
      <c r="AJ219" s="99">
        <f t="shared" si="76"/>
        <v>1</v>
      </c>
      <c r="AK219" s="99">
        <f t="shared" si="77"/>
        <v>0</v>
      </c>
      <c r="AL219" s="99">
        <f t="shared" si="78"/>
        <v>1</v>
      </c>
    </row>
    <row r="220" spans="1:38" ht="15">
      <c r="A220" s="279" t="s">
        <v>266</v>
      </c>
      <c r="B220" s="121"/>
      <c r="C220" s="13"/>
      <c r="D220" s="103"/>
      <c r="E220" s="10"/>
      <c r="F220" s="14"/>
      <c r="G220" s="14"/>
      <c r="H220" s="14"/>
      <c r="I220" s="14"/>
      <c r="J220" s="108">
        <f t="shared" si="69"/>
        <v>0</v>
      </c>
      <c r="K220" s="12"/>
      <c r="L220" s="66">
        <f>IF($E220='1. Table of contents'!$H$28,F220,F220/'1. Table of contents'!$B$49)</f>
        <v>0</v>
      </c>
      <c r="M220" s="66">
        <f>IF($E220='1. Table of contents'!$H$28,G220,G220/'1. Table of contents'!$B$49)</f>
        <v>0</v>
      </c>
      <c r="N220" s="66">
        <f>IF($E220='1. Table of contents'!$H$28,H220,H220/'1. Table of contents'!$B$49)</f>
        <v>0</v>
      </c>
      <c r="O220" s="66">
        <f>IF($E220='1. Table of contents'!$H$28,I220,I220/'1. Table of contents'!$B$49)</f>
        <v>0</v>
      </c>
      <c r="P220" s="98" t="str">
        <f t="shared" si="75"/>
        <v>.</v>
      </c>
      <c r="S220" s="4" t="str">
        <f t="shared" si="61"/>
        <v>P18 -</v>
      </c>
      <c r="V220" s="74">
        <v>0</v>
      </c>
      <c r="W220" s="74">
        <v>0</v>
      </c>
      <c r="X220" s="74">
        <f t="shared" si="62"/>
        <v>0</v>
      </c>
      <c r="Y220" s="74">
        <f t="shared" si="63"/>
        <v>0</v>
      </c>
      <c r="Z220" s="74">
        <f t="shared" si="64"/>
        <v>0</v>
      </c>
      <c r="AA220" s="74">
        <f t="shared" si="65"/>
        <v>0</v>
      </c>
      <c r="AB220" s="62">
        <f t="shared" si="66"/>
        <v>0</v>
      </c>
      <c r="AE220" s="99"/>
      <c r="AF220" s="99"/>
      <c r="AG220" s="99">
        <f t="shared" si="67"/>
        <v>0</v>
      </c>
      <c r="AH220" s="99">
        <f t="shared" si="68"/>
        <v>0</v>
      </c>
      <c r="AI220" s="99">
        <f t="shared" si="71"/>
        <v>0</v>
      </c>
      <c r="AJ220" s="99">
        <f t="shared" si="76"/>
        <v>1</v>
      </c>
      <c r="AK220" s="99">
        <f t="shared" si="77"/>
        <v>0</v>
      </c>
      <c r="AL220" s="99">
        <f t="shared" si="78"/>
        <v>1</v>
      </c>
    </row>
    <row r="221" spans="1:38" ht="15">
      <c r="A221" s="279" t="s">
        <v>267</v>
      </c>
      <c r="B221" s="121"/>
      <c r="C221" s="13"/>
      <c r="D221" s="103"/>
      <c r="E221" s="10"/>
      <c r="F221" s="14"/>
      <c r="G221" s="14"/>
      <c r="H221" s="14"/>
      <c r="I221" s="14"/>
      <c r="J221" s="108">
        <f t="shared" si="69"/>
        <v>0</v>
      </c>
      <c r="K221" s="12"/>
      <c r="L221" s="66">
        <f>IF($E221='1. Table of contents'!$H$28,F221,F221/'1. Table of contents'!$B$49)</f>
        <v>0</v>
      </c>
      <c r="M221" s="66">
        <f>IF($E221='1. Table of contents'!$H$28,G221,G221/'1. Table of contents'!$B$49)</f>
        <v>0</v>
      </c>
      <c r="N221" s="66">
        <f>IF($E221='1. Table of contents'!$H$28,H221,H221/'1. Table of contents'!$B$49)</f>
        <v>0</v>
      </c>
      <c r="O221" s="66">
        <f>IF($E221='1. Table of contents'!$H$28,I221,I221/'1. Table of contents'!$B$49)</f>
        <v>0</v>
      </c>
      <c r="P221" s="98" t="str">
        <f t="shared" si="75"/>
        <v>.</v>
      </c>
      <c r="S221" s="4" t="str">
        <f t="shared" si="61"/>
        <v>P19 -</v>
      </c>
      <c r="V221" s="74">
        <v>0</v>
      </c>
      <c r="W221" s="74">
        <v>0</v>
      </c>
      <c r="X221" s="74">
        <f t="shared" si="62"/>
        <v>0</v>
      </c>
      <c r="Y221" s="74">
        <f t="shared" si="63"/>
        <v>0</v>
      </c>
      <c r="Z221" s="74">
        <f t="shared" si="64"/>
        <v>0</v>
      </c>
      <c r="AA221" s="74">
        <f t="shared" si="65"/>
        <v>0</v>
      </c>
      <c r="AB221" s="62">
        <f t="shared" si="66"/>
        <v>0</v>
      </c>
      <c r="AE221" s="99"/>
      <c r="AF221" s="99"/>
      <c r="AG221" s="99">
        <f t="shared" si="67"/>
        <v>0</v>
      </c>
      <c r="AH221" s="99">
        <f t="shared" si="68"/>
        <v>0</v>
      </c>
      <c r="AI221" s="99">
        <f t="shared" si="71"/>
        <v>0</v>
      </c>
      <c r="AJ221" s="99">
        <f t="shared" si="76"/>
        <v>1</v>
      </c>
      <c r="AK221" s="99">
        <f t="shared" si="77"/>
        <v>0</v>
      </c>
      <c r="AL221" s="99">
        <f t="shared" si="78"/>
        <v>1</v>
      </c>
    </row>
    <row r="222" spans="1:38" ht="15">
      <c r="A222" s="279" t="s">
        <v>268</v>
      </c>
      <c r="B222" s="121"/>
      <c r="C222" s="13"/>
      <c r="D222" s="103"/>
      <c r="E222" s="10"/>
      <c r="F222" s="14"/>
      <c r="G222" s="14"/>
      <c r="H222" s="14"/>
      <c r="I222" s="14"/>
      <c r="J222" s="108">
        <f t="shared" si="69"/>
        <v>0</v>
      </c>
      <c r="K222" s="12"/>
      <c r="L222" s="66">
        <f>IF($E222='1. Table of contents'!$H$28,F222,F222/'1. Table of contents'!$B$49)</f>
        <v>0</v>
      </c>
      <c r="M222" s="66">
        <f>IF($E222='1. Table of contents'!$H$28,G222,G222/'1. Table of contents'!$B$49)</f>
        <v>0</v>
      </c>
      <c r="N222" s="66">
        <f>IF($E222='1. Table of contents'!$H$28,H222,H222/'1. Table of contents'!$B$49)</f>
        <v>0</v>
      </c>
      <c r="O222" s="66">
        <f>IF($E222='1. Table of contents'!$H$28,I222,I222/'1. Table of contents'!$B$49)</f>
        <v>0</v>
      </c>
      <c r="P222" s="98" t="str">
        <f>IF(AL211=1,".","data missing")</f>
        <v>.</v>
      </c>
      <c r="Q222" s="76">
        <f>SUM(L203:O222)</f>
        <v>0</v>
      </c>
      <c r="S222" s="4" t="str">
        <f t="shared" si="61"/>
        <v>P20 -</v>
      </c>
      <c r="V222" s="74">
        <v>0</v>
      </c>
      <c r="W222" s="74">
        <v>0</v>
      </c>
      <c r="X222" s="74">
        <f t="shared" si="62"/>
        <v>0</v>
      </c>
      <c r="Y222" s="74">
        <f t="shared" si="63"/>
        <v>0</v>
      </c>
      <c r="Z222" s="74">
        <f t="shared" si="64"/>
        <v>0</v>
      </c>
      <c r="AA222" s="74">
        <f t="shared" si="65"/>
        <v>0</v>
      </c>
      <c r="AB222" s="62">
        <f t="shared" si="66"/>
        <v>0</v>
      </c>
      <c r="AE222" s="99"/>
      <c r="AF222" s="99"/>
      <c r="AG222" s="99">
        <f t="shared" si="67"/>
        <v>0</v>
      </c>
      <c r="AH222" s="99">
        <f t="shared" si="68"/>
        <v>0</v>
      </c>
      <c r="AI222" s="99">
        <f t="shared" si="71"/>
        <v>0</v>
      </c>
      <c r="AJ222" s="99">
        <f t="shared" si="72"/>
        <v>1</v>
      </c>
      <c r="AK222" s="99">
        <f t="shared" si="73"/>
        <v>0</v>
      </c>
      <c r="AL222" s="99">
        <f t="shared" si="74"/>
        <v>1</v>
      </c>
    </row>
    <row r="223" spans="1:38" ht="15">
      <c r="A223" s="184" t="s">
        <v>213</v>
      </c>
      <c r="B223" s="179"/>
      <c r="C223" s="176"/>
      <c r="D223" s="176"/>
      <c r="E223" s="106"/>
      <c r="F223" s="107">
        <f>SUM(L203:L222)</f>
        <v>0</v>
      </c>
      <c r="G223" s="107">
        <f>SUM(M203:M222)</f>
        <v>0</v>
      </c>
      <c r="H223" s="107">
        <f>SUM(N203:N222)</f>
        <v>0</v>
      </c>
      <c r="I223" s="107">
        <f>SUM(O203:O222)</f>
        <v>0</v>
      </c>
      <c r="J223" s="108">
        <f>SUM(J203:J222)</f>
        <v>0</v>
      </c>
      <c r="K223" s="215">
        <f>SUM(K203:K222)</f>
        <v>0</v>
      </c>
      <c r="L223" s="228">
        <f>+L203+L204+L205+L206+L207+L208+L209+L210+L211+L222</f>
        <v>0</v>
      </c>
      <c r="M223" s="228">
        <f>+M203+M204+M205+M206+M207+M208+M209+M210+M211+M222</f>
        <v>0</v>
      </c>
      <c r="N223" s="228">
        <f>+N203+N204+N205+N206+N207+N208+N209+N210+N211+N222</f>
        <v>0</v>
      </c>
      <c r="O223" s="228">
        <f>+O203+O204+O205+O206+O207+O208+O209+O210+O211+O222</f>
        <v>0</v>
      </c>
      <c r="S223" s="4">
        <f t="shared" si="61"/>
        <v>0</v>
      </c>
      <c r="V223" s="74">
        <v>0</v>
      </c>
      <c r="W223" s="74">
        <v>0</v>
      </c>
      <c r="X223" s="74">
        <f t="shared" si="62"/>
        <v>0</v>
      </c>
      <c r="Y223" s="74">
        <f t="shared" si="63"/>
        <v>0</v>
      </c>
      <c r="Z223" s="74">
        <f t="shared" si="64"/>
        <v>0</v>
      </c>
      <c r="AA223" s="74">
        <f t="shared" si="65"/>
        <v>0</v>
      </c>
      <c r="AB223" s="62">
        <f t="shared" si="66"/>
        <v>0</v>
      </c>
      <c r="AE223" s="99"/>
      <c r="AF223" s="99"/>
      <c r="AG223" s="99">
        <f t="shared" si="67"/>
        <v>0</v>
      </c>
      <c r="AH223" s="99">
        <f t="shared" si="68"/>
        <v>0</v>
      </c>
      <c r="AI223" s="99">
        <f t="shared" si="71"/>
        <v>0</v>
      </c>
      <c r="AJ223" s="99">
        <f t="shared" si="72"/>
        <v>1</v>
      </c>
      <c r="AK223" s="99">
        <f t="shared" si="73"/>
        <v>0</v>
      </c>
      <c r="AL223" s="99">
        <f t="shared" si="74"/>
        <v>1</v>
      </c>
    </row>
    <row r="224" spans="1:42" ht="21.75" customHeight="1">
      <c r="A224" s="407" t="s">
        <v>166</v>
      </c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L224" s="407"/>
      <c r="M224" s="407"/>
      <c r="N224" s="136"/>
      <c r="O224" s="132"/>
      <c r="P224" s="79"/>
      <c r="Q224" s="79"/>
      <c r="R224" s="79"/>
      <c r="S224" s="79"/>
      <c r="T224" s="79"/>
      <c r="U224" s="79"/>
      <c r="V224" s="79"/>
      <c r="W224" s="79"/>
      <c r="Y224" s="4"/>
      <c r="Z224" s="74" t="e">
        <f>SUMIF($D$203:$D$222,#REF!,#REF!)+SUMIF($D$237:$D$256,#REF!,#REF!)</f>
        <v>#REF!</v>
      </c>
      <c r="AA224" s="74"/>
      <c r="AB224" s="74"/>
      <c r="AC224" s="74"/>
      <c r="AD224" s="74"/>
      <c r="AE224" s="74"/>
      <c r="AF224" s="62"/>
      <c r="AI224" s="99"/>
      <c r="AJ224" s="99"/>
      <c r="AK224" s="99"/>
      <c r="AL224" s="99"/>
      <c r="AM224" s="99"/>
      <c r="AN224" s="99"/>
      <c r="AO224" s="99"/>
      <c r="AP224" s="99"/>
    </row>
    <row r="225" spans="1:48" ht="15" customHeight="1">
      <c r="A225" s="422"/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  <c r="N225" s="136"/>
      <c r="O225" s="132"/>
      <c r="P225" s="79"/>
      <c r="Q225" s="79"/>
      <c r="R225" s="79"/>
      <c r="S225" s="79"/>
      <c r="T225" s="79"/>
      <c r="U225" s="79"/>
      <c r="V225" s="79"/>
      <c r="W225" s="79"/>
      <c r="Y225" s="4"/>
      <c r="AD225" s="74"/>
      <c r="AE225" s="74"/>
      <c r="AF225" s="74"/>
      <c r="AG225" s="74"/>
      <c r="AH225" s="74"/>
      <c r="AI225" s="74"/>
      <c r="AJ225" s="74"/>
      <c r="AK225" s="74"/>
      <c r="AL225" s="62"/>
      <c r="AO225" s="99"/>
      <c r="AP225" s="99"/>
      <c r="AQ225" s="99"/>
      <c r="AR225" s="99"/>
      <c r="AS225" s="99"/>
      <c r="AT225" s="99"/>
      <c r="AU225" s="99"/>
      <c r="AV225" s="99"/>
    </row>
    <row r="226" spans="1:48" ht="15">
      <c r="A226" s="187"/>
      <c r="B226" s="180"/>
      <c r="C226" s="181"/>
      <c r="D226" s="181"/>
      <c r="E226" s="134"/>
      <c r="F226" s="135"/>
      <c r="G226" s="135"/>
      <c r="H226" s="135"/>
      <c r="I226" s="135"/>
      <c r="J226" s="135"/>
      <c r="K226" s="135"/>
      <c r="L226" s="135"/>
      <c r="M226" s="135"/>
      <c r="N226" s="136"/>
      <c r="O226" s="132"/>
      <c r="P226" s="79"/>
      <c r="Q226" s="79"/>
      <c r="R226" s="79"/>
      <c r="S226" s="79"/>
      <c r="T226" s="79"/>
      <c r="U226" s="79"/>
      <c r="V226" s="79"/>
      <c r="W226" s="79"/>
      <c r="Y226" s="4"/>
      <c r="AD226" s="74"/>
      <c r="AE226" s="74"/>
      <c r="AF226" s="74"/>
      <c r="AG226" s="74"/>
      <c r="AH226" s="74"/>
      <c r="AI226" s="74"/>
      <c r="AJ226" s="74"/>
      <c r="AK226" s="74"/>
      <c r="AL226" s="62"/>
      <c r="AO226" s="99"/>
      <c r="AP226" s="99"/>
      <c r="AQ226" s="99"/>
      <c r="AR226" s="99"/>
      <c r="AS226" s="99"/>
      <c r="AT226" s="99"/>
      <c r="AU226" s="99"/>
      <c r="AV226" s="99"/>
    </row>
    <row r="227" spans="1:48" ht="15" hidden="1">
      <c r="A227" s="187"/>
      <c r="B227" s="180"/>
      <c r="C227" s="181"/>
      <c r="D227" s="181"/>
      <c r="E227" s="134"/>
      <c r="F227" s="135"/>
      <c r="G227" s="135"/>
      <c r="H227" s="135"/>
      <c r="I227" s="135"/>
      <c r="J227" s="135"/>
      <c r="K227" s="135"/>
      <c r="L227" s="135"/>
      <c r="M227" s="135"/>
      <c r="N227" s="136"/>
      <c r="O227" s="132"/>
      <c r="P227" s="79"/>
      <c r="Q227" s="79"/>
      <c r="R227" s="79"/>
      <c r="S227" s="79"/>
      <c r="T227" s="79"/>
      <c r="U227" s="79"/>
      <c r="V227" s="79"/>
      <c r="W227" s="79"/>
      <c r="Y227" s="4"/>
      <c r="AA227" s="4">
        <f aca="true" t="shared" si="79" ref="AA227:AA232">AA191</f>
        <v>0</v>
      </c>
      <c r="AD227" s="74" t="e">
        <f>SUMIF($D$203:$D$222,$AA227,#REF!)+SUMIF($D$237:$D$256,$AA227,#REF!)</f>
        <v>#REF!</v>
      </c>
      <c r="AE227" s="74" t="e">
        <f>SUMIF($D$203:$D$222,$AA227,#REF!)+SUMIF($D$237:$D$256,$AA227,#REF!)</f>
        <v>#REF!</v>
      </c>
      <c r="AF227" s="74" t="e">
        <f>SUMIF($D$203:$D$222,$AA227,#REF!)+SUMIF($D$237:$D$256,$AA227,#REF!)</f>
        <v>#REF!</v>
      </c>
      <c r="AG227" s="74" t="e">
        <f>SUMIF($D$203:$D$222,$AA227,#REF!)+SUMIF($D$237:$D$256,$AA227,#REF!)</f>
        <v>#REF!</v>
      </c>
      <c r="AH227" s="74">
        <f aca="true" t="shared" si="80" ref="AH227:AK232">SUMIF($D$203:$D$222,$AA227,L$203:L$222)+SUMIF($D$237:$D$256,$AA227,L$237:L$256)</f>
        <v>0</v>
      </c>
      <c r="AI227" s="74">
        <f t="shared" si="80"/>
        <v>0</v>
      </c>
      <c r="AJ227" s="74">
        <f t="shared" si="80"/>
        <v>0</v>
      </c>
      <c r="AK227" s="74">
        <f t="shared" si="80"/>
        <v>0</v>
      </c>
      <c r="AL227" s="62" t="e">
        <f aca="true" t="shared" si="81" ref="AL227:AL232">SUM(AD227:AK227)</f>
        <v>#REF!</v>
      </c>
      <c r="AO227" s="99"/>
      <c r="AP227" s="99"/>
      <c r="AQ227" s="99">
        <f aca="true" t="shared" si="82" ref="AQ227:AQ232">IF(D227=AZ227,0,1)</f>
        <v>0</v>
      </c>
      <c r="AR227" s="99">
        <f aca="true" t="shared" si="83" ref="AR227:AR232">IF(E227=AZ227,0,1)</f>
        <v>0</v>
      </c>
      <c r="AS227" s="99">
        <f aca="true" t="shared" si="84" ref="AS227:AS232">IF(F227+G227+H227+I227+J227+K227+L227+M227=0,0,1)</f>
        <v>0</v>
      </c>
      <c r="AT227" s="99">
        <f aca="true" t="shared" si="85" ref="AT227:AT232">IF(AQ227+AR227+AS227=0,1,0)</f>
        <v>1</v>
      </c>
      <c r="AU227" s="99">
        <f aca="true" t="shared" si="86" ref="AU227:AU232">IF(AQ227+AR227+AS227=3,1,0)</f>
        <v>0</v>
      </c>
      <c r="AV227" s="99">
        <f aca="true" t="shared" si="87" ref="AV227:AV232">AT227+AU227</f>
        <v>1</v>
      </c>
    </row>
    <row r="228" spans="1:48" ht="15" hidden="1">
      <c r="A228" s="187"/>
      <c r="B228" s="180"/>
      <c r="C228" s="181"/>
      <c r="D228" s="181"/>
      <c r="E228" s="134"/>
      <c r="F228" s="135"/>
      <c r="G228" s="135"/>
      <c r="H228" s="135"/>
      <c r="I228" s="135"/>
      <c r="J228" s="135"/>
      <c r="K228" s="135"/>
      <c r="L228" s="135"/>
      <c r="M228" s="135"/>
      <c r="N228" s="136"/>
      <c r="O228" s="132"/>
      <c r="P228" s="79"/>
      <c r="Q228" s="79"/>
      <c r="R228" s="79"/>
      <c r="S228" s="79"/>
      <c r="T228" s="79"/>
      <c r="U228" s="79"/>
      <c r="V228" s="79"/>
      <c r="W228" s="79"/>
      <c r="Y228" s="4"/>
      <c r="AA228" s="4">
        <f t="shared" si="79"/>
        <v>0</v>
      </c>
      <c r="AD228" s="74" t="e">
        <f>SUMIF($D$203:$D$222,$AA228,#REF!)+SUMIF($D$237:$D$256,$AA228,#REF!)</f>
        <v>#REF!</v>
      </c>
      <c r="AE228" s="74" t="e">
        <f>SUMIF($D$203:$D$222,$AA228,#REF!)+SUMIF($D$237:$D$256,$AA228,#REF!)</f>
        <v>#REF!</v>
      </c>
      <c r="AF228" s="74" t="e">
        <f>SUMIF($D$203:$D$222,$AA228,#REF!)+SUMIF($D$237:$D$256,$AA228,#REF!)</f>
        <v>#REF!</v>
      </c>
      <c r="AG228" s="74" t="e">
        <f>SUMIF($D$203:$D$222,$AA228,#REF!)+SUMIF($D$237:$D$256,$AA228,#REF!)</f>
        <v>#REF!</v>
      </c>
      <c r="AH228" s="74">
        <f t="shared" si="80"/>
        <v>0</v>
      </c>
      <c r="AI228" s="74">
        <f t="shared" si="80"/>
        <v>0</v>
      </c>
      <c r="AJ228" s="74">
        <f t="shared" si="80"/>
        <v>0</v>
      </c>
      <c r="AK228" s="74">
        <f t="shared" si="80"/>
        <v>0</v>
      </c>
      <c r="AL228" s="62" t="e">
        <f t="shared" si="81"/>
        <v>#REF!</v>
      </c>
      <c r="AO228" s="99"/>
      <c r="AP228" s="99"/>
      <c r="AQ228" s="99">
        <f t="shared" si="82"/>
        <v>0</v>
      </c>
      <c r="AR228" s="99">
        <f t="shared" si="83"/>
        <v>0</v>
      </c>
      <c r="AS228" s="99">
        <f t="shared" si="84"/>
        <v>0</v>
      </c>
      <c r="AT228" s="99">
        <f t="shared" si="85"/>
        <v>1</v>
      </c>
      <c r="AU228" s="99">
        <f t="shared" si="86"/>
        <v>0</v>
      </c>
      <c r="AV228" s="99">
        <f t="shared" si="87"/>
        <v>1</v>
      </c>
    </row>
    <row r="229" spans="1:48" ht="15" hidden="1">
      <c r="A229" s="187"/>
      <c r="B229" s="180"/>
      <c r="C229" s="181"/>
      <c r="D229" s="181"/>
      <c r="E229" s="134"/>
      <c r="F229" s="135"/>
      <c r="G229" s="135"/>
      <c r="H229" s="135"/>
      <c r="I229" s="135"/>
      <c r="J229" s="135"/>
      <c r="K229" s="135"/>
      <c r="L229" s="135"/>
      <c r="M229" s="135"/>
      <c r="N229" s="136"/>
      <c r="O229" s="132"/>
      <c r="P229" s="79"/>
      <c r="Q229" s="79"/>
      <c r="R229" s="79"/>
      <c r="S229" s="79"/>
      <c r="T229" s="79"/>
      <c r="U229" s="79"/>
      <c r="V229" s="79"/>
      <c r="W229" s="79"/>
      <c r="Y229" s="4"/>
      <c r="AA229" s="4">
        <f t="shared" si="79"/>
        <v>0</v>
      </c>
      <c r="AD229" s="74" t="e">
        <f>SUMIF($D$203:$D$222,$AA229,#REF!)+SUMIF($D$237:$D$256,$AA229,#REF!)</f>
        <v>#REF!</v>
      </c>
      <c r="AE229" s="74" t="e">
        <f>SUMIF($D$203:$D$222,$AA229,#REF!)+SUMIF($D$237:$D$256,$AA229,#REF!)</f>
        <v>#REF!</v>
      </c>
      <c r="AF229" s="74" t="e">
        <f>SUMIF($D$203:$D$222,$AA229,#REF!)+SUMIF($D$237:$D$256,$AA229,#REF!)</f>
        <v>#REF!</v>
      </c>
      <c r="AG229" s="74" t="e">
        <f>SUMIF($D$203:$D$222,$AA229,#REF!)+SUMIF($D$237:$D$256,$AA229,#REF!)</f>
        <v>#REF!</v>
      </c>
      <c r="AH229" s="74">
        <f t="shared" si="80"/>
        <v>0</v>
      </c>
      <c r="AI229" s="74">
        <f t="shared" si="80"/>
        <v>0</v>
      </c>
      <c r="AJ229" s="74">
        <f t="shared" si="80"/>
        <v>0</v>
      </c>
      <c r="AK229" s="74">
        <f t="shared" si="80"/>
        <v>0</v>
      </c>
      <c r="AL229" s="62" t="e">
        <f t="shared" si="81"/>
        <v>#REF!</v>
      </c>
      <c r="AO229" s="99"/>
      <c r="AP229" s="99"/>
      <c r="AQ229" s="99">
        <f t="shared" si="82"/>
        <v>0</v>
      </c>
      <c r="AR229" s="99">
        <f t="shared" si="83"/>
        <v>0</v>
      </c>
      <c r="AS229" s="99">
        <f t="shared" si="84"/>
        <v>0</v>
      </c>
      <c r="AT229" s="99">
        <f t="shared" si="85"/>
        <v>1</v>
      </c>
      <c r="AU229" s="99">
        <f t="shared" si="86"/>
        <v>0</v>
      </c>
      <c r="AV229" s="99">
        <f t="shared" si="87"/>
        <v>1</v>
      </c>
    </row>
    <row r="230" spans="1:48" ht="15" hidden="1">
      <c r="A230" s="187"/>
      <c r="B230" s="180"/>
      <c r="C230" s="181"/>
      <c r="D230" s="181"/>
      <c r="E230" s="134"/>
      <c r="F230" s="135"/>
      <c r="G230" s="135"/>
      <c r="H230" s="135"/>
      <c r="I230" s="135"/>
      <c r="J230" s="135"/>
      <c r="K230" s="135"/>
      <c r="L230" s="135"/>
      <c r="M230" s="135"/>
      <c r="N230" s="136"/>
      <c r="O230" s="132"/>
      <c r="P230" s="79"/>
      <c r="Q230" s="79"/>
      <c r="R230" s="79"/>
      <c r="S230" s="79"/>
      <c r="T230" s="79"/>
      <c r="U230" s="79"/>
      <c r="V230" s="79"/>
      <c r="W230" s="79"/>
      <c r="Y230" s="4"/>
      <c r="AA230" s="4">
        <f t="shared" si="79"/>
        <v>0</v>
      </c>
      <c r="AD230" s="74" t="e">
        <f>SUMIF($D$203:$D$222,$AA230,#REF!)+SUMIF($D$237:$D$256,$AA230,#REF!)</f>
        <v>#REF!</v>
      </c>
      <c r="AE230" s="74" t="e">
        <f>SUMIF($D$203:$D$222,$AA230,#REF!)+SUMIF($D$237:$D$256,$AA230,#REF!)</f>
        <v>#REF!</v>
      </c>
      <c r="AF230" s="74" t="e">
        <f>SUMIF($D$203:$D$222,$AA230,#REF!)+SUMIF($D$237:$D$256,$AA230,#REF!)</f>
        <v>#REF!</v>
      </c>
      <c r="AG230" s="74" t="e">
        <f>SUMIF($D$203:$D$222,$AA230,#REF!)+SUMIF($D$237:$D$256,$AA230,#REF!)</f>
        <v>#REF!</v>
      </c>
      <c r="AH230" s="74">
        <f t="shared" si="80"/>
        <v>0</v>
      </c>
      <c r="AI230" s="74">
        <f t="shared" si="80"/>
        <v>0</v>
      </c>
      <c r="AJ230" s="74">
        <f t="shared" si="80"/>
        <v>0</v>
      </c>
      <c r="AK230" s="74">
        <f t="shared" si="80"/>
        <v>0</v>
      </c>
      <c r="AL230" s="62" t="e">
        <f t="shared" si="81"/>
        <v>#REF!</v>
      </c>
      <c r="AO230" s="99"/>
      <c r="AP230" s="99"/>
      <c r="AQ230" s="99">
        <f t="shared" si="82"/>
        <v>0</v>
      </c>
      <c r="AR230" s="99">
        <f t="shared" si="83"/>
        <v>0</v>
      </c>
      <c r="AS230" s="99">
        <f t="shared" si="84"/>
        <v>0</v>
      </c>
      <c r="AT230" s="99">
        <f t="shared" si="85"/>
        <v>1</v>
      </c>
      <c r="AU230" s="99">
        <f t="shared" si="86"/>
        <v>0</v>
      </c>
      <c r="AV230" s="99">
        <f t="shared" si="87"/>
        <v>1</v>
      </c>
    </row>
    <row r="231" spans="1:48" ht="15" hidden="1">
      <c r="A231" s="187"/>
      <c r="B231" s="180"/>
      <c r="C231" s="181"/>
      <c r="D231" s="181"/>
      <c r="E231" s="134"/>
      <c r="F231" s="135"/>
      <c r="G231" s="135"/>
      <c r="H231" s="135"/>
      <c r="I231" s="135"/>
      <c r="J231" s="135"/>
      <c r="K231" s="135"/>
      <c r="L231" s="135"/>
      <c r="M231" s="135"/>
      <c r="N231" s="136"/>
      <c r="O231" s="132"/>
      <c r="P231" s="79"/>
      <c r="Q231" s="79"/>
      <c r="R231" s="79"/>
      <c r="S231" s="79"/>
      <c r="T231" s="79"/>
      <c r="U231" s="79"/>
      <c r="V231" s="79"/>
      <c r="W231" s="79"/>
      <c r="Y231" s="4"/>
      <c r="AA231" s="4">
        <f t="shared" si="79"/>
        <v>0</v>
      </c>
      <c r="AD231" s="74" t="e">
        <f>SUMIF($D$203:$D$222,$AA231,#REF!)+SUMIF($D$237:$D$256,$AA231,#REF!)</f>
        <v>#REF!</v>
      </c>
      <c r="AE231" s="74" t="e">
        <f>SUMIF($D$203:$D$222,$AA231,#REF!)+SUMIF($D$237:$D$256,$AA231,#REF!)</f>
        <v>#REF!</v>
      </c>
      <c r="AF231" s="74" t="e">
        <f>SUMIF($D$203:$D$222,$AA231,#REF!)+SUMIF($D$237:$D$256,$AA231,#REF!)</f>
        <v>#REF!</v>
      </c>
      <c r="AG231" s="74" t="e">
        <f>SUMIF($D$203:$D$222,$AA231,#REF!)+SUMIF($D$237:$D$256,$AA231,#REF!)</f>
        <v>#REF!</v>
      </c>
      <c r="AH231" s="74">
        <f t="shared" si="80"/>
        <v>0</v>
      </c>
      <c r="AI231" s="74">
        <f t="shared" si="80"/>
        <v>0</v>
      </c>
      <c r="AJ231" s="74">
        <f t="shared" si="80"/>
        <v>0</v>
      </c>
      <c r="AK231" s="74">
        <f t="shared" si="80"/>
        <v>0</v>
      </c>
      <c r="AL231" s="62" t="e">
        <f t="shared" si="81"/>
        <v>#REF!</v>
      </c>
      <c r="AO231" s="99"/>
      <c r="AP231" s="99"/>
      <c r="AQ231" s="99">
        <f t="shared" si="82"/>
        <v>0</v>
      </c>
      <c r="AR231" s="99">
        <f t="shared" si="83"/>
        <v>0</v>
      </c>
      <c r="AS231" s="99">
        <f t="shared" si="84"/>
        <v>0</v>
      </c>
      <c r="AT231" s="99">
        <f t="shared" si="85"/>
        <v>1</v>
      </c>
      <c r="AU231" s="99">
        <f t="shared" si="86"/>
        <v>0</v>
      </c>
      <c r="AV231" s="99">
        <f t="shared" si="87"/>
        <v>1</v>
      </c>
    </row>
    <row r="232" spans="1:48" ht="15" hidden="1">
      <c r="A232" s="187"/>
      <c r="B232" s="180"/>
      <c r="C232" s="181"/>
      <c r="D232" s="181"/>
      <c r="E232" s="134"/>
      <c r="F232" s="135"/>
      <c r="G232" s="135"/>
      <c r="H232" s="135"/>
      <c r="I232" s="135"/>
      <c r="J232" s="135"/>
      <c r="K232" s="135"/>
      <c r="L232" s="135"/>
      <c r="M232" s="135"/>
      <c r="N232" s="136"/>
      <c r="O232" s="132"/>
      <c r="P232" s="79"/>
      <c r="Q232" s="79"/>
      <c r="R232" s="79"/>
      <c r="S232" s="79"/>
      <c r="T232" s="79"/>
      <c r="U232" s="79"/>
      <c r="V232" s="79"/>
      <c r="W232" s="79"/>
      <c r="Y232" s="4"/>
      <c r="AA232" s="4">
        <f t="shared" si="79"/>
        <v>0</v>
      </c>
      <c r="AD232" s="74" t="e">
        <f>SUMIF($D$203:$D$222,$AA232,#REF!)+SUMIF($D$237:$D$256,$AA232,#REF!)</f>
        <v>#REF!</v>
      </c>
      <c r="AE232" s="74" t="e">
        <f>SUMIF($D$203:$D$222,$AA232,#REF!)+SUMIF($D$237:$D$256,$AA232,#REF!)</f>
        <v>#REF!</v>
      </c>
      <c r="AF232" s="74" t="e">
        <f>SUMIF($D$203:$D$222,$AA232,#REF!)+SUMIF($D$237:$D$256,$AA232,#REF!)</f>
        <v>#REF!</v>
      </c>
      <c r="AG232" s="74" t="e">
        <f>SUMIF($D$203:$D$222,$AA232,#REF!)+SUMIF($D$237:$D$256,$AA232,#REF!)</f>
        <v>#REF!</v>
      </c>
      <c r="AH232" s="74">
        <f t="shared" si="80"/>
        <v>0</v>
      </c>
      <c r="AI232" s="74">
        <f t="shared" si="80"/>
        <v>0</v>
      </c>
      <c r="AJ232" s="74">
        <f t="shared" si="80"/>
        <v>0</v>
      </c>
      <c r="AK232" s="74">
        <f t="shared" si="80"/>
        <v>0</v>
      </c>
      <c r="AL232" s="62" t="e">
        <f t="shared" si="81"/>
        <v>#REF!</v>
      </c>
      <c r="AO232" s="99"/>
      <c r="AP232" s="99"/>
      <c r="AQ232" s="99">
        <f t="shared" si="82"/>
        <v>0</v>
      </c>
      <c r="AR232" s="99">
        <f t="shared" si="83"/>
        <v>0</v>
      </c>
      <c r="AS232" s="99">
        <f t="shared" si="84"/>
        <v>0</v>
      </c>
      <c r="AT232" s="99">
        <f t="shared" si="85"/>
        <v>1</v>
      </c>
      <c r="AU232" s="99">
        <f t="shared" si="86"/>
        <v>0</v>
      </c>
      <c r="AV232" s="99">
        <f t="shared" si="87"/>
        <v>1</v>
      </c>
    </row>
    <row r="233" spans="1:42" s="82" customFormat="1" ht="15" hidden="1">
      <c r="A233" s="67"/>
      <c r="B233" s="67"/>
      <c r="C233" s="67"/>
      <c r="D233" s="67"/>
      <c r="E233" s="80"/>
      <c r="F233" s="80"/>
      <c r="G233" s="80"/>
      <c r="H233" s="80"/>
      <c r="I233" s="80"/>
      <c r="J233" s="80"/>
      <c r="K233" s="80"/>
      <c r="L233" s="80"/>
      <c r="M233" s="80"/>
      <c r="N233" s="81"/>
      <c r="X233" s="1"/>
      <c r="AD233" s="83"/>
      <c r="AE233" s="83"/>
      <c r="AF233" s="83"/>
      <c r="AG233" s="83"/>
      <c r="AH233" s="83"/>
      <c r="AI233" s="83"/>
      <c r="AJ233" s="83"/>
      <c r="AK233" s="83"/>
      <c r="AL233" s="84"/>
      <c r="AO233" s="100"/>
      <c r="AP233" s="100"/>
    </row>
    <row r="234" spans="1:48" s="1" customFormat="1" ht="22.5" customHeight="1">
      <c r="A234" s="365" t="s">
        <v>269</v>
      </c>
      <c r="B234" s="320"/>
      <c r="C234" s="320"/>
      <c r="D234" s="320"/>
      <c r="E234" s="67"/>
      <c r="F234" s="67"/>
      <c r="G234" s="67"/>
      <c r="H234" s="67"/>
      <c r="I234" s="67"/>
      <c r="J234" s="67"/>
      <c r="K234" s="67"/>
      <c r="L234" s="67"/>
      <c r="M234" s="67"/>
      <c r="N234" s="7"/>
      <c r="X234" s="78"/>
      <c r="AD234" s="85"/>
      <c r="AE234" s="85"/>
      <c r="AF234" s="85"/>
      <c r="AG234" s="85"/>
      <c r="AH234" s="85"/>
      <c r="AI234" s="85"/>
      <c r="AJ234" s="85"/>
      <c r="AK234" s="85"/>
      <c r="AL234" s="86"/>
      <c r="AO234" s="101"/>
      <c r="AP234" s="101"/>
      <c r="AQ234" s="100"/>
      <c r="AR234" s="100"/>
      <c r="AS234" s="100"/>
      <c r="AT234" s="100"/>
      <c r="AU234" s="100"/>
      <c r="AV234" s="100"/>
    </row>
    <row r="235" spans="1:42" s="78" customFormat="1" ht="15" customHeight="1">
      <c r="A235" s="400" t="s">
        <v>270</v>
      </c>
      <c r="B235" s="401"/>
      <c r="C235" s="401"/>
      <c r="D235" s="401"/>
      <c r="P235" s="141" t="s">
        <v>63</v>
      </c>
      <c r="X235" s="42"/>
      <c r="AO235" s="99"/>
      <c r="AP235" s="99"/>
    </row>
    <row r="236" spans="1:40" s="42" customFormat="1" ht="45">
      <c r="A236" s="287" t="s">
        <v>169</v>
      </c>
      <c r="B236" s="285" t="s">
        <v>271</v>
      </c>
      <c r="C236" s="285" t="s">
        <v>242</v>
      </c>
      <c r="D236" s="285" t="s">
        <v>147</v>
      </c>
      <c r="E236" s="288" t="s">
        <v>272</v>
      </c>
      <c r="F236" s="285" t="s">
        <v>32</v>
      </c>
      <c r="G236" s="285" t="s">
        <v>33</v>
      </c>
      <c r="H236" s="285" t="s">
        <v>34</v>
      </c>
      <c r="I236" s="285" t="s">
        <v>35</v>
      </c>
      <c r="J236" s="290" t="s">
        <v>153</v>
      </c>
      <c r="K236" s="145" t="s">
        <v>163</v>
      </c>
      <c r="L236" s="278" t="s">
        <v>32</v>
      </c>
      <c r="M236" s="278" t="s">
        <v>33</v>
      </c>
      <c r="N236" s="278" t="s">
        <v>34</v>
      </c>
      <c r="O236" s="278" t="s">
        <v>35</v>
      </c>
      <c r="P236"/>
      <c r="Q236"/>
      <c r="AG236" s="99"/>
      <c r="AH236" s="99"/>
      <c r="AI236" s="99"/>
      <c r="AJ236" s="99"/>
      <c r="AK236" s="99"/>
      <c r="AL236" s="99"/>
      <c r="AM236" s="99"/>
      <c r="AN236" s="99"/>
    </row>
    <row r="237" spans="1:38" ht="15">
      <c r="A237" s="279" t="s">
        <v>249</v>
      </c>
      <c r="B237" s="121"/>
      <c r="C237" s="170"/>
      <c r="D237" s="170"/>
      <c r="E237" s="122"/>
      <c r="F237" s="14"/>
      <c r="G237" s="14"/>
      <c r="H237" s="14"/>
      <c r="I237" s="14"/>
      <c r="J237" s="108">
        <f>IF(OR((B237*C237)&lt;(F237+G237+H237+I237),(B237*C237)&gt;(F237+G237+H237+I237)),"Erorr",(L237+M237+N237+O237))</f>
        <v>0</v>
      </c>
      <c r="K237" s="12"/>
      <c r="L237" s="66">
        <f>IF($E237='1. Table of contents'!$H$28,F237,F237/'1. Table of contents'!$B$49)</f>
        <v>0</v>
      </c>
      <c r="M237" s="66">
        <f>IF($E237='1. Table of contents'!$H$28,G237,G237/'1. Table of contents'!$B$49)</f>
        <v>0</v>
      </c>
      <c r="N237" s="66">
        <f>IF($E237='1. Table of contents'!$H$28,H237,H237/'1. Table of contents'!$B$49)</f>
        <v>0</v>
      </c>
      <c r="O237" s="66">
        <f>IF($E237='1. Table of contents'!$H$28,I237,I237/'1. Table of contents'!$B$49)</f>
        <v>0</v>
      </c>
      <c r="P237" s="98" t="str">
        <f aca="true" t="shared" si="88" ref="P237:P245">IF(AL237=1,".","data missing")</f>
        <v>.</v>
      </c>
      <c r="V237" s="4"/>
      <c r="Y237" s="4"/>
      <c r="AE237" s="99"/>
      <c r="AF237" s="99"/>
      <c r="AG237" s="99">
        <f aca="true" t="shared" si="89" ref="AG237:AG257">IF(D237=AP237,0,1)</f>
        <v>0</v>
      </c>
      <c r="AH237" s="99">
        <f aca="true" t="shared" si="90" ref="AH237:AH257">IF(E237=AP237,0,1)</f>
        <v>0</v>
      </c>
      <c r="AI237" s="99">
        <f>IF(F237+G237+H237+I237=0,0,1)</f>
        <v>0</v>
      </c>
      <c r="AJ237" s="99">
        <f aca="true" t="shared" si="91" ref="AJ237:AJ257">IF(AG237+AH237+AI237=0,1,0)</f>
        <v>1</v>
      </c>
      <c r="AK237" s="99">
        <f aca="true" t="shared" si="92" ref="AK237:AK257">IF(AG237+AH237+AI237=3,1,0)</f>
        <v>0</v>
      </c>
      <c r="AL237" s="99">
        <f aca="true" t="shared" si="93" ref="AL237:AL257">AJ237+AK237</f>
        <v>1</v>
      </c>
    </row>
    <row r="238" spans="1:38" ht="15">
      <c r="A238" s="279" t="s">
        <v>250</v>
      </c>
      <c r="B238" s="121"/>
      <c r="C238" s="170"/>
      <c r="D238" s="170"/>
      <c r="E238" s="122"/>
      <c r="F238" s="14"/>
      <c r="G238" s="14"/>
      <c r="H238" s="14"/>
      <c r="I238" s="14"/>
      <c r="J238" s="108">
        <f aca="true" t="shared" si="94" ref="J238:J256">IF(OR((B238*C238)&lt;(F238+G238+H238+I238),(B238*C238)&gt;(F238+G238+H238+I238)),"Erorr",(L238+M238+N238+O238))</f>
        <v>0</v>
      </c>
      <c r="K238" s="12"/>
      <c r="L238" s="66">
        <f>IF($E238='1. Table of contents'!$H$28,F238,F238/'1. Table of contents'!$B$49)</f>
        <v>0</v>
      </c>
      <c r="M238" s="66">
        <f>IF($E238='1. Table of contents'!$H$28,G238,G238/'1. Table of contents'!$B$49)</f>
        <v>0</v>
      </c>
      <c r="N238" s="66">
        <f>IF($E238='1. Table of contents'!$H$28,H238,H238/'1. Table of contents'!$B$49)</f>
        <v>0</v>
      </c>
      <c r="O238" s="66">
        <f>IF($E238='1. Table of contents'!$H$28,I238,I238/'1. Table of contents'!$B$49)</f>
        <v>0</v>
      </c>
      <c r="P238" s="98" t="str">
        <f t="shared" si="88"/>
        <v>.</v>
      </c>
      <c r="V238" s="4"/>
      <c r="Y238" s="4"/>
      <c r="AE238" s="99"/>
      <c r="AF238" s="99"/>
      <c r="AG238" s="99">
        <f t="shared" si="89"/>
        <v>0</v>
      </c>
      <c r="AH238" s="99">
        <f t="shared" si="90"/>
        <v>0</v>
      </c>
      <c r="AI238" s="99">
        <f aca="true" t="shared" si="95" ref="AI238:AI257">IF(F238+G238+H238+I238=0,0,1)</f>
        <v>0</v>
      </c>
      <c r="AJ238" s="99">
        <f t="shared" si="91"/>
        <v>1</v>
      </c>
      <c r="AK238" s="99">
        <f t="shared" si="92"/>
        <v>0</v>
      </c>
      <c r="AL238" s="99">
        <f t="shared" si="93"/>
        <v>1</v>
      </c>
    </row>
    <row r="239" spans="1:38" ht="15">
      <c r="A239" s="279" t="s">
        <v>251</v>
      </c>
      <c r="B239" s="121"/>
      <c r="C239" s="170"/>
      <c r="D239" s="170"/>
      <c r="E239" s="122"/>
      <c r="F239" s="14"/>
      <c r="G239" s="14"/>
      <c r="H239" s="14"/>
      <c r="I239" s="14"/>
      <c r="J239" s="108">
        <f t="shared" si="94"/>
        <v>0</v>
      </c>
      <c r="K239" s="12"/>
      <c r="L239" s="66">
        <f>IF($E239='1. Table of contents'!$H$28,F239,F239/'1. Table of contents'!$B$49)</f>
        <v>0</v>
      </c>
      <c r="M239" s="66">
        <f>IF($E239='1. Table of contents'!$H$28,G239,G239/'1. Table of contents'!$B$49)</f>
        <v>0</v>
      </c>
      <c r="N239" s="66">
        <f>IF($E239='1. Table of contents'!$H$28,H239,H239/'1. Table of contents'!$B$49)</f>
        <v>0</v>
      </c>
      <c r="O239" s="66">
        <f>IF($E239='1. Table of contents'!$H$28,I239,I239/'1. Table of contents'!$B$49)</f>
        <v>0</v>
      </c>
      <c r="P239" s="98" t="str">
        <f t="shared" si="88"/>
        <v>.</v>
      </c>
      <c r="V239" s="4"/>
      <c r="Y239" s="4"/>
      <c r="AE239" s="99"/>
      <c r="AF239" s="99"/>
      <c r="AG239" s="99">
        <f t="shared" si="89"/>
        <v>0</v>
      </c>
      <c r="AH239" s="99">
        <f t="shared" si="90"/>
        <v>0</v>
      </c>
      <c r="AI239" s="99">
        <f t="shared" si="95"/>
        <v>0</v>
      </c>
      <c r="AJ239" s="99">
        <f t="shared" si="91"/>
        <v>1</v>
      </c>
      <c r="AK239" s="99">
        <f t="shared" si="92"/>
        <v>0</v>
      </c>
      <c r="AL239" s="99">
        <f t="shared" si="93"/>
        <v>1</v>
      </c>
    </row>
    <row r="240" spans="1:38" ht="15">
      <c r="A240" s="279" t="s">
        <v>252</v>
      </c>
      <c r="B240" s="121"/>
      <c r="C240" s="170"/>
      <c r="D240" s="170"/>
      <c r="E240" s="122"/>
      <c r="F240" s="14"/>
      <c r="G240" s="14"/>
      <c r="H240" s="14"/>
      <c r="I240" s="14"/>
      <c r="J240" s="108">
        <f t="shared" si="94"/>
        <v>0</v>
      </c>
      <c r="K240" s="12"/>
      <c r="L240" s="66">
        <f>IF($E240='1. Table of contents'!$H$28,F240,F240/'1. Table of contents'!$B$49)</f>
        <v>0</v>
      </c>
      <c r="M240" s="66">
        <f>IF($E240='1. Table of contents'!$H$28,G240,G240/'1. Table of contents'!$B$49)</f>
        <v>0</v>
      </c>
      <c r="N240" s="66">
        <f>IF($E240='1. Table of contents'!$H$28,H240,H240/'1. Table of contents'!$B$49)</f>
        <v>0</v>
      </c>
      <c r="O240" s="66">
        <f>IF($E240='1. Table of contents'!$H$28,I240,I240/'1. Table of contents'!$B$49)</f>
        <v>0</v>
      </c>
      <c r="P240" s="98" t="str">
        <f t="shared" si="88"/>
        <v>.</v>
      </c>
      <c r="V240" s="4"/>
      <c r="Y240" s="4"/>
      <c r="AE240" s="99"/>
      <c r="AF240" s="99"/>
      <c r="AG240" s="99">
        <f t="shared" si="89"/>
        <v>0</v>
      </c>
      <c r="AH240" s="99">
        <f t="shared" si="90"/>
        <v>0</v>
      </c>
      <c r="AI240" s="99">
        <f t="shared" si="95"/>
        <v>0</v>
      </c>
      <c r="AJ240" s="99">
        <f t="shared" si="91"/>
        <v>1</v>
      </c>
      <c r="AK240" s="99">
        <f t="shared" si="92"/>
        <v>0</v>
      </c>
      <c r="AL240" s="99">
        <f t="shared" si="93"/>
        <v>1</v>
      </c>
    </row>
    <row r="241" spans="1:38" ht="15">
      <c r="A241" s="279" t="s">
        <v>253</v>
      </c>
      <c r="B241" s="121"/>
      <c r="C241" s="170"/>
      <c r="D241" s="170"/>
      <c r="E241" s="122"/>
      <c r="F241" s="14"/>
      <c r="G241" s="14"/>
      <c r="H241" s="14"/>
      <c r="I241" s="14"/>
      <c r="J241" s="108">
        <f t="shared" si="94"/>
        <v>0</v>
      </c>
      <c r="K241" s="12"/>
      <c r="L241" s="66">
        <f>IF($E241='1. Table of contents'!$H$28,F241,F241/'1. Table of contents'!$B$49)</f>
        <v>0</v>
      </c>
      <c r="M241" s="66">
        <f>IF($E241='1. Table of contents'!$H$28,G241,G241/'1. Table of contents'!$B$49)</f>
        <v>0</v>
      </c>
      <c r="N241" s="66">
        <f>IF($E241='1. Table of contents'!$H$28,H241,H241/'1. Table of contents'!$B$49)</f>
        <v>0</v>
      </c>
      <c r="O241" s="66">
        <f>IF($E241='1. Table of contents'!$H$28,I241,I241/'1. Table of contents'!$B$49)</f>
        <v>0</v>
      </c>
      <c r="P241" s="98" t="str">
        <f t="shared" si="88"/>
        <v>.</v>
      </c>
      <c r="V241" s="4"/>
      <c r="Y241" s="4"/>
      <c r="AE241" s="99"/>
      <c r="AF241" s="99"/>
      <c r="AG241" s="99">
        <f t="shared" si="89"/>
        <v>0</v>
      </c>
      <c r="AH241" s="99">
        <f t="shared" si="90"/>
        <v>0</v>
      </c>
      <c r="AI241" s="99">
        <f t="shared" si="95"/>
        <v>0</v>
      </c>
      <c r="AJ241" s="99">
        <f t="shared" si="91"/>
        <v>1</v>
      </c>
      <c r="AK241" s="99">
        <f t="shared" si="92"/>
        <v>0</v>
      </c>
      <c r="AL241" s="99">
        <f t="shared" si="93"/>
        <v>1</v>
      </c>
    </row>
    <row r="242" spans="1:38" ht="15">
      <c r="A242" s="279" t="s">
        <v>254</v>
      </c>
      <c r="B242" s="121"/>
      <c r="C242" s="170"/>
      <c r="D242" s="170"/>
      <c r="E242" s="122"/>
      <c r="F242" s="14"/>
      <c r="G242" s="14"/>
      <c r="H242" s="14"/>
      <c r="I242" s="14"/>
      <c r="J242" s="108">
        <f t="shared" si="94"/>
        <v>0</v>
      </c>
      <c r="K242" s="12"/>
      <c r="L242" s="66">
        <f>IF($E242='1. Table of contents'!$H$28,F242,F242/'1. Table of contents'!$B$49)</f>
        <v>0</v>
      </c>
      <c r="M242" s="66">
        <f>IF($E242='1. Table of contents'!$H$28,G242,G242/'1. Table of contents'!$B$49)</f>
        <v>0</v>
      </c>
      <c r="N242" s="66">
        <f>IF($E242='1. Table of contents'!$H$28,H242,H242/'1. Table of contents'!$B$49)</f>
        <v>0</v>
      </c>
      <c r="O242" s="66">
        <f>IF($E242='1. Table of contents'!$H$28,I242,I242/'1. Table of contents'!$B$49)</f>
        <v>0</v>
      </c>
      <c r="P242" s="98" t="str">
        <f t="shared" si="88"/>
        <v>.</v>
      </c>
      <c r="V242" s="4"/>
      <c r="Y242" s="4"/>
      <c r="AE242" s="99"/>
      <c r="AF242" s="99"/>
      <c r="AG242" s="99">
        <f t="shared" si="89"/>
        <v>0</v>
      </c>
      <c r="AH242" s="99">
        <f t="shared" si="90"/>
        <v>0</v>
      </c>
      <c r="AI242" s="99">
        <f t="shared" si="95"/>
        <v>0</v>
      </c>
      <c r="AJ242" s="99">
        <f t="shared" si="91"/>
        <v>1</v>
      </c>
      <c r="AK242" s="99">
        <f t="shared" si="92"/>
        <v>0</v>
      </c>
      <c r="AL242" s="99">
        <f t="shared" si="93"/>
        <v>1</v>
      </c>
    </row>
    <row r="243" spans="1:38" ht="15">
      <c r="A243" s="279" t="s">
        <v>255</v>
      </c>
      <c r="B243" s="121"/>
      <c r="C243" s="170"/>
      <c r="D243" s="170"/>
      <c r="E243" s="122"/>
      <c r="F243" s="14"/>
      <c r="G243" s="14"/>
      <c r="H243" s="14"/>
      <c r="I243" s="14"/>
      <c r="J243" s="108">
        <f t="shared" si="94"/>
        <v>0</v>
      </c>
      <c r="K243" s="12"/>
      <c r="L243" s="66">
        <f>IF($E243='1. Table of contents'!$H$28,F243,F243/'1. Table of contents'!$B$49)</f>
        <v>0</v>
      </c>
      <c r="M243" s="66">
        <f>IF($E243='1. Table of contents'!$H$28,G243,G243/'1. Table of contents'!$B$49)</f>
        <v>0</v>
      </c>
      <c r="N243" s="66">
        <f>IF($E243='1. Table of contents'!$H$28,H243,H243/'1. Table of contents'!$B$49)</f>
        <v>0</v>
      </c>
      <c r="O243" s="66">
        <f>IF($E243='1. Table of contents'!$H$28,I243,I243/'1. Table of contents'!$B$49)</f>
        <v>0</v>
      </c>
      <c r="P243" s="98" t="str">
        <f t="shared" si="88"/>
        <v>.</v>
      </c>
      <c r="V243" s="4"/>
      <c r="Y243" s="4"/>
      <c r="AE243" s="99"/>
      <c r="AF243" s="99"/>
      <c r="AG243" s="99">
        <f t="shared" si="89"/>
        <v>0</v>
      </c>
      <c r="AH243" s="99">
        <f t="shared" si="90"/>
        <v>0</v>
      </c>
      <c r="AI243" s="99">
        <f t="shared" si="95"/>
        <v>0</v>
      </c>
      <c r="AJ243" s="99">
        <f t="shared" si="91"/>
        <v>1</v>
      </c>
      <c r="AK243" s="99">
        <f t="shared" si="92"/>
        <v>0</v>
      </c>
      <c r="AL243" s="99">
        <f t="shared" si="93"/>
        <v>1</v>
      </c>
    </row>
    <row r="244" spans="1:38" ht="15">
      <c r="A244" s="279" t="s">
        <v>256</v>
      </c>
      <c r="B244" s="121"/>
      <c r="C244" s="170"/>
      <c r="D244" s="170"/>
      <c r="E244" s="122"/>
      <c r="F244" s="14"/>
      <c r="G244" s="14"/>
      <c r="H244" s="14"/>
      <c r="I244" s="14"/>
      <c r="J244" s="108">
        <f t="shared" si="94"/>
        <v>0</v>
      </c>
      <c r="K244" s="12"/>
      <c r="L244" s="66">
        <f>IF($E244='1. Table of contents'!$H$28,F244,F244/'1. Table of contents'!$B$49)</f>
        <v>0</v>
      </c>
      <c r="M244" s="66">
        <f>IF($E244='1. Table of contents'!$H$28,G244,G244/'1. Table of contents'!$B$49)</f>
        <v>0</v>
      </c>
      <c r="N244" s="66">
        <f>IF($E244='1. Table of contents'!$H$28,H244,H244/'1. Table of contents'!$B$49)</f>
        <v>0</v>
      </c>
      <c r="O244" s="66">
        <f>IF($E244='1. Table of contents'!$H$28,I244,I244/'1. Table of contents'!$B$49)</f>
        <v>0</v>
      </c>
      <c r="P244" s="98" t="str">
        <f t="shared" si="88"/>
        <v>.</v>
      </c>
      <c r="V244" s="4"/>
      <c r="Y244" s="4"/>
      <c r="AE244" s="99"/>
      <c r="AF244" s="99"/>
      <c r="AG244" s="99">
        <f t="shared" si="89"/>
        <v>0</v>
      </c>
      <c r="AH244" s="99">
        <f t="shared" si="90"/>
        <v>0</v>
      </c>
      <c r="AI244" s="99">
        <f t="shared" si="95"/>
        <v>0</v>
      </c>
      <c r="AJ244" s="99">
        <f t="shared" si="91"/>
        <v>1</v>
      </c>
      <c r="AK244" s="99">
        <f t="shared" si="92"/>
        <v>0</v>
      </c>
      <c r="AL244" s="99">
        <f t="shared" si="93"/>
        <v>1</v>
      </c>
    </row>
    <row r="245" spans="1:38" ht="15">
      <c r="A245" s="279" t="s">
        <v>257</v>
      </c>
      <c r="B245" s="121"/>
      <c r="C245" s="170"/>
      <c r="D245" s="170"/>
      <c r="E245" s="122"/>
      <c r="F245" s="14"/>
      <c r="G245" s="14"/>
      <c r="H245" s="14"/>
      <c r="I245" s="14"/>
      <c r="J245" s="108">
        <f t="shared" si="94"/>
        <v>0</v>
      </c>
      <c r="K245" s="12"/>
      <c r="L245" s="66">
        <f>IF($E245='1. Table of contents'!$H$28,F245,F245/'1. Table of contents'!$B$49)</f>
        <v>0</v>
      </c>
      <c r="M245" s="66">
        <f>IF($E245='1. Table of contents'!$H$28,G245,G245/'1. Table of contents'!$B$49)</f>
        <v>0</v>
      </c>
      <c r="N245" s="66">
        <f>IF($E245='1. Table of contents'!$H$28,H245,H245/'1. Table of contents'!$B$49)</f>
        <v>0</v>
      </c>
      <c r="O245" s="66">
        <f>IF($E245='1. Table of contents'!$H$28,I245,I245/'1. Table of contents'!$B$49)</f>
        <v>0</v>
      </c>
      <c r="P245" s="98" t="str">
        <f t="shared" si="88"/>
        <v>.</v>
      </c>
      <c r="V245" s="4"/>
      <c r="Y245" s="4"/>
      <c r="AE245" s="99"/>
      <c r="AF245" s="99"/>
      <c r="AG245" s="99">
        <f t="shared" si="89"/>
        <v>0</v>
      </c>
      <c r="AH245" s="99">
        <f t="shared" si="90"/>
        <v>0</v>
      </c>
      <c r="AI245" s="99">
        <f t="shared" si="95"/>
        <v>0</v>
      </c>
      <c r="AJ245" s="99">
        <f t="shared" si="91"/>
        <v>1</v>
      </c>
      <c r="AK245" s="99">
        <f t="shared" si="92"/>
        <v>0</v>
      </c>
      <c r="AL245" s="99">
        <f t="shared" si="93"/>
        <v>1</v>
      </c>
    </row>
    <row r="246" spans="1:38" ht="15">
      <c r="A246" s="279" t="s">
        <v>258</v>
      </c>
      <c r="B246" s="121"/>
      <c r="C246" s="170"/>
      <c r="D246" s="170"/>
      <c r="E246" s="122"/>
      <c r="F246" s="14"/>
      <c r="G246" s="14"/>
      <c r="H246" s="14"/>
      <c r="I246" s="14"/>
      <c r="J246" s="108">
        <f t="shared" si="94"/>
        <v>0</v>
      </c>
      <c r="K246" s="12"/>
      <c r="L246" s="66">
        <f>IF($E246='1. Table of contents'!$H$28,F246,F246/'1. Table of contents'!$B$49)</f>
        <v>0</v>
      </c>
      <c r="M246" s="66">
        <f>IF($E246='1. Table of contents'!$H$28,G246,G246/'1. Table of contents'!$B$49)</f>
        <v>0</v>
      </c>
      <c r="N246" s="66">
        <f>IF($E246='1. Table of contents'!$H$28,H246,H246/'1. Table of contents'!$B$49)</f>
        <v>0</v>
      </c>
      <c r="O246" s="66">
        <f>IF($E246='1. Table of contents'!$H$28,I246,I246/'1. Table of contents'!$B$49)</f>
        <v>0</v>
      </c>
      <c r="P246" s="98" t="str">
        <f aca="true" t="shared" si="96" ref="P246:P256">IF(AL246=1,".","data missing")</f>
        <v>.</v>
      </c>
      <c r="V246" s="4"/>
      <c r="Y246" s="4"/>
      <c r="AE246" s="99"/>
      <c r="AF246" s="99"/>
      <c r="AG246" s="99">
        <f t="shared" si="89"/>
        <v>0</v>
      </c>
      <c r="AH246" s="99">
        <f t="shared" si="90"/>
        <v>0</v>
      </c>
      <c r="AI246" s="99">
        <f t="shared" si="95"/>
        <v>0</v>
      </c>
      <c r="AJ246" s="99">
        <f aca="true" t="shared" si="97" ref="AJ246:AJ256">IF(AG246+AH246+AI246=0,1,0)</f>
        <v>1</v>
      </c>
      <c r="AK246" s="99">
        <f aca="true" t="shared" si="98" ref="AK246:AK256">IF(AG246+AH246+AI246=3,1,0)</f>
        <v>0</v>
      </c>
      <c r="AL246" s="99">
        <f aca="true" t="shared" si="99" ref="AL246:AL256">AJ246+AK246</f>
        <v>1</v>
      </c>
    </row>
    <row r="247" spans="1:38" ht="15">
      <c r="A247" s="279" t="s">
        <v>259</v>
      </c>
      <c r="B247" s="121"/>
      <c r="C247" s="170"/>
      <c r="D247" s="170"/>
      <c r="E247" s="122"/>
      <c r="F247" s="14"/>
      <c r="G247" s="14"/>
      <c r="H247" s="14"/>
      <c r="I247" s="14"/>
      <c r="J247" s="108">
        <f t="shared" si="94"/>
        <v>0</v>
      </c>
      <c r="K247" s="12"/>
      <c r="L247" s="66">
        <f>IF($E247='1. Table of contents'!$H$28,F247,F247/'1. Table of contents'!$B$49)</f>
        <v>0</v>
      </c>
      <c r="M247" s="66">
        <f>IF($E247='1. Table of contents'!$H$28,G247,G247/'1. Table of contents'!$B$49)</f>
        <v>0</v>
      </c>
      <c r="N247" s="66">
        <f>IF($E247='1. Table of contents'!$H$28,H247,H247/'1. Table of contents'!$B$49)</f>
        <v>0</v>
      </c>
      <c r="O247" s="66">
        <f>IF($E247='1. Table of contents'!$H$28,I247,I247/'1. Table of contents'!$B$49)</f>
        <v>0</v>
      </c>
      <c r="P247" s="98" t="str">
        <f t="shared" si="96"/>
        <v>.</v>
      </c>
      <c r="V247" s="4"/>
      <c r="Y247" s="4"/>
      <c r="AE247" s="99"/>
      <c r="AF247" s="99"/>
      <c r="AG247" s="99">
        <f t="shared" si="89"/>
        <v>0</v>
      </c>
      <c r="AH247" s="99">
        <f t="shared" si="90"/>
        <v>0</v>
      </c>
      <c r="AI247" s="99">
        <f t="shared" si="95"/>
        <v>0</v>
      </c>
      <c r="AJ247" s="99">
        <f t="shared" si="97"/>
        <v>1</v>
      </c>
      <c r="AK247" s="99">
        <f t="shared" si="98"/>
        <v>0</v>
      </c>
      <c r="AL247" s="99">
        <f t="shared" si="99"/>
        <v>1</v>
      </c>
    </row>
    <row r="248" spans="1:38" ht="15">
      <c r="A248" s="279" t="s">
        <v>260</v>
      </c>
      <c r="B248" s="121"/>
      <c r="C248" s="170"/>
      <c r="D248" s="170"/>
      <c r="E248" s="122"/>
      <c r="F248" s="14"/>
      <c r="G248" s="14"/>
      <c r="H248" s="14"/>
      <c r="I248" s="14"/>
      <c r="J248" s="108">
        <f t="shared" si="94"/>
        <v>0</v>
      </c>
      <c r="K248" s="12"/>
      <c r="L248" s="66">
        <f>IF($E248='1. Table of contents'!$H$28,F248,F248/'1. Table of contents'!$B$49)</f>
        <v>0</v>
      </c>
      <c r="M248" s="66">
        <f>IF($E248='1. Table of contents'!$H$28,G248,G248/'1. Table of contents'!$B$49)</f>
        <v>0</v>
      </c>
      <c r="N248" s="66">
        <f>IF($E248='1. Table of contents'!$H$28,H248,H248/'1. Table of contents'!$B$49)</f>
        <v>0</v>
      </c>
      <c r="O248" s="66">
        <f>IF($E248='1. Table of contents'!$H$28,I248,I248/'1. Table of contents'!$B$49)</f>
        <v>0</v>
      </c>
      <c r="P248" s="98" t="str">
        <f t="shared" si="96"/>
        <v>.</v>
      </c>
      <c r="V248" s="4"/>
      <c r="Y248" s="4"/>
      <c r="AE248" s="99"/>
      <c r="AF248" s="99"/>
      <c r="AG248" s="99">
        <f t="shared" si="89"/>
        <v>0</v>
      </c>
      <c r="AH248" s="99">
        <f t="shared" si="90"/>
        <v>0</v>
      </c>
      <c r="AI248" s="99">
        <f t="shared" si="95"/>
        <v>0</v>
      </c>
      <c r="AJ248" s="99">
        <f t="shared" si="97"/>
        <v>1</v>
      </c>
      <c r="AK248" s="99">
        <f t="shared" si="98"/>
        <v>0</v>
      </c>
      <c r="AL248" s="99">
        <f t="shared" si="99"/>
        <v>1</v>
      </c>
    </row>
    <row r="249" spans="1:38" ht="15">
      <c r="A249" s="279" t="s">
        <v>261</v>
      </c>
      <c r="B249" s="121"/>
      <c r="C249" s="170"/>
      <c r="D249" s="170"/>
      <c r="E249" s="122"/>
      <c r="F249" s="14"/>
      <c r="G249" s="14"/>
      <c r="H249" s="14"/>
      <c r="I249" s="14"/>
      <c r="J249" s="108">
        <f t="shared" si="94"/>
        <v>0</v>
      </c>
      <c r="K249" s="12"/>
      <c r="L249" s="66">
        <f>IF($E249='1. Table of contents'!$H$28,F249,F249/'1. Table of contents'!$B$49)</f>
        <v>0</v>
      </c>
      <c r="M249" s="66">
        <f>IF($E249='1. Table of contents'!$H$28,G249,G249/'1. Table of contents'!$B$49)</f>
        <v>0</v>
      </c>
      <c r="N249" s="66">
        <f>IF($E249='1. Table of contents'!$H$28,H249,H249/'1. Table of contents'!$B$49)</f>
        <v>0</v>
      </c>
      <c r="O249" s="66">
        <f>IF($E249='1. Table of contents'!$H$28,I249,I249/'1. Table of contents'!$B$49)</f>
        <v>0</v>
      </c>
      <c r="P249" s="98" t="str">
        <f t="shared" si="96"/>
        <v>.</v>
      </c>
      <c r="V249" s="4"/>
      <c r="Y249" s="4"/>
      <c r="AE249" s="99"/>
      <c r="AF249" s="99"/>
      <c r="AG249" s="99">
        <f t="shared" si="89"/>
        <v>0</v>
      </c>
      <c r="AH249" s="99">
        <f t="shared" si="90"/>
        <v>0</v>
      </c>
      <c r="AI249" s="99">
        <f t="shared" si="95"/>
        <v>0</v>
      </c>
      <c r="AJ249" s="99">
        <f t="shared" si="97"/>
        <v>1</v>
      </c>
      <c r="AK249" s="99">
        <f t="shared" si="98"/>
        <v>0</v>
      </c>
      <c r="AL249" s="99">
        <f t="shared" si="99"/>
        <v>1</v>
      </c>
    </row>
    <row r="250" spans="1:38" ht="15">
      <c r="A250" s="279" t="s">
        <v>262</v>
      </c>
      <c r="B250" s="121"/>
      <c r="C250" s="170"/>
      <c r="D250" s="170"/>
      <c r="E250" s="122"/>
      <c r="F250" s="14"/>
      <c r="G250" s="14"/>
      <c r="H250" s="14"/>
      <c r="I250" s="14"/>
      <c r="J250" s="108">
        <f t="shared" si="94"/>
        <v>0</v>
      </c>
      <c r="K250" s="12"/>
      <c r="L250" s="66">
        <f>IF($E250='1. Table of contents'!$H$28,F250,F250/'1. Table of contents'!$B$49)</f>
        <v>0</v>
      </c>
      <c r="M250" s="66">
        <f>IF($E250='1. Table of contents'!$H$28,G250,G250/'1. Table of contents'!$B$49)</f>
        <v>0</v>
      </c>
      <c r="N250" s="66">
        <f>IF($E250='1. Table of contents'!$H$28,H250,H250/'1. Table of contents'!$B$49)</f>
        <v>0</v>
      </c>
      <c r="O250" s="66">
        <f>IF($E250='1. Table of contents'!$H$28,I250,I250/'1. Table of contents'!$B$49)</f>
        <v>0</v>
      </c>
      <c r="P250" s="98" t="str">
        <f t="shared" si="96"/>
        <v>.</v>
      </c>
      <c r="V250" s="4"/>
      <c r="Y250" s="4"/>
      <c r="AE250" s="99"/>
      <c r="AF250" s="99"/>
      <c r="AG250" s="99">
        <f t="shared" si="89"/>
        <v>0</v>
      </c>
      <c r="AH250" s="99">
        <f t="shared" si="90"/>
        <v>0</v>
      </c>
      <c r="AI250" s="99">
        <f t="shared" si="95"/>
        <v>0</v>
      </c>
      <c r="AJ250" s="99">
        <f t="shared" si="97"/>
        <v>1</v>
      </c>
      <c r="AK250" s="99">
        <f t="shared" si="98"/>
        <v>0</v>
      </c>
      <c r="AL250" s="99">
        <f t="shared" si="99"/>
        <v>1</v>
      </c>
    </row>
    <row r="251" spans="1:38" ht="15">
      <c r="A251" s="279" t="s">
        <v>263</v>
      </c>
      <c r="B251" s="121"/>
      <c r="C251" s="170"/>
      <c r="D251" s="170"/>
      <c r="E251" s="122"/>
      <c r="F251" s="14"/>
      <c r="G251" s="14"/>
      <c r="H251" s="14"/>
      <c r="I251" s="14"/>
      <c r="J251" s="108">
        <f t="shared" si="94"/>
        <v>0</v>
      </c>
      <c r="K251" s="12"/>
      <c r="L251" s="66">
        <f>IF($E251='1. Table of contents'!$H$28,F251,F251/'1. Table of contents'!$B$49)</f>
        <v>0</v>
      </c>
      <c r="M251" s="66">
        <f>IF($E251='1. Table of contents'!$H$28,G251,G251/'1. Table of contents'!$B$49)</f>
        <v>0</v>
      </c>
      <c r="N251" s="66">
        <f>IF($E251='1. Table of contents'!$H$28,H251,H251/'1. Table of contents'!$B$49)</f>
        <v>0</v>
      </c>
      <c r="O251" s="66">
        <f>IF($E251='1. Table of contents'!$H$28,I251,I251/'1. Table of contents'!$B$49)</f>
        <v>0</v>
      </c>
      <c r="P251" s="98" t="str">
        <f t="shared" si="96"/>
        <v>.</v>
      </c>
      <c r="V251" s="4"/>
      <c r="Y251" s="4"/>
      <c r="AE251" s="99"/>
      <c r="AF251" s="99"/>
      <c r="AG251" s="99">
        <f t="shared" si="89"/>
        <v>0</v>
      </c>
      <c r="AH251" s="99">
        <f t="shared" si="90"/>
        <v>0</v>
      </c>
      <c r="AI251" s="99">
        <f t="shared" si="95"/>
        <v>0</v>
      </c>
      <c r="AJ251" s="99">
        <f t="shared" si="97"/>
        <v>1</v>
      </c>
      <c r="AK251" s="99">
        <f t="shared" si="98"/>
        <v>0</v>
      </c>
      <c r="AL251" s="99">
        <f t="shared" si="99"/>
        <v>1</v>
      </c>
    </row>
    <row r="252" spans="1:38" ht="15">
      <c r="A252" s="279" t="s">
        <v>264</v>
      </c>
      <c r="B252" s="121"/>
      <c r="C252" s="170"/>
      <c r="D252" s="170"/>
      <c r="E252" s="122"/>
      <c r="F252" s="14"/>
      <c r="G252" s="14"/>
      <c r="H252" s="14"/>
      <c r="I252" s="14"/>
      <c r="J252" s="108">
        <f t="shared" si="94"/>
        <v>0</v>
      </c>
      <c r="K252" s="12"/>
      <c r="L252" s="66">
        <f>IF($E252='1. Table of contents'!$H$28,F252,F252/'1. Table of contents'!$B$49)</f>
        <v>0</v>
      </c>
      <c r="M252" s="66">
        <f>IF($E252='1. Table of contents'!$H$28,G252,G252/'1. Table of contents'!$B$49)</f>
        <v>0</v>
      </c>
      <c r="N252" s="66">
        <f>IF($E252='1. Table of contents'!$H$28,H252,H252/'1. Table of contents'!$B$49)</f>
        <v>0</v>
      </c>
      <c r="O252" s="66">
        <f>IF($E252='1. Table of contents'!$H$28,I252,I252/'1. Table of contents'!$B$49)</f>
        <v>0</v>
      </c>
      <c r="P252" s="98" t="str">
        <f t="shared" si="96"/>
        <v>.</v>
      </c>
      <c r="V252" s="4"/>
      <c r="Y252" s="4"/>
      <c r="AE252" s="99"/>
      <c r="AF252" s="99"/>
      <c r="AG252" s="99">
        <f t="shared" si="89"/>
        <v>0</v>
      </c>
      <c r="AH252" s="99">
        <f t="shared" si="90"/>
        <v>0</v>
      </c>
      <c r="AI252" s="99">
        <f t="shared" si="95"/>
        <v>0</v>
      </c>
      <c r="AJ252" s="99">
        <f t="shared" si="97"/>
        <v>1</v>
      </c>
      <c r="AK252" s="99">
        <f t="shared" si="98"/>
        <v>0</v>
      </c>
      <c r="AL252" s="99">
        <f t="shared" si="99"/>
        <v>1</v>
      </c>
    </row>
    <row r="253" spans="1:38" ht="15">
      <c r="A253" s="279" t="s">
        <v>265</v>
      </c>
      <c r="B253" s="121"/>
      <c r="C253" s="170"/>
      <c r="D253" s="170"/>
      <c r="E253" s="122"/>
      <c r="F253" s="14"/>
      <c r="G253" s="14"/>
      <c r="H253" s="14"/>
      <c r="I253" s="14"/>
      <c r="J253" s="108">
        <f t="shared" si="94"/>
        <v>0</v>
      </c>
      <c r="K253" s="12"/>
      <c r="L253" s="66">
        <f>IF($E253='1. Table of contents'!$H$28,F253,F253/'1. Table of contents'!$B$49)</f>
        <v>0</v>
      </c>
      <c r="M253" s="66">
        <f>IF($E253='1. Table of contents'!$H$28,G253,G253/'1. Table of contents'!$B$49)</f>
        <v>0</v>
      </c>
      <c r="N253" s="66">
        <f>IF($E253='1. Table of contents'!$H$28,H253,H253/'1. Table of contents'!$B$49)</f>
        <v>0</v>
      </c>
      <c r="O253" s="66">
        <f>IF($E253='1. Table of contents'!$H$28,I253,I253/'1. Table of contents'!$B$49)</f>
        <v>0</v>
      </c>
      <c r="P253" s="98" t="str">
        <f t="shared" si="96"/>
        <v>.</v>
      </c>
      <c r="V253" s="4"/>
      <c r="Y253" s="4"/>
      <c r="AE253" s="99"/>
      <c r="AF253" s="99"/>
      <c r="AG253" s="99">
        <f t="shared" si="89"/>
        <v>0</v>
      </c>
      <c r="AH253" s="99">
        <f t="shared" si="90"/>
        <v>0</v>
      </c>
      <c r="AI253" s="99">
        <f t="shared" si="95"/>
        <v>0</v>
      </c>
      <c r="AJ253" s="99">
        <f t="shared" si="97"/>
        <v>1</v>
      </c>
      <c r="AK253" s="99">
        <f t="shared" si="98"/>
        <v>0</v>
      </c>
      <c r="AL253" s="99">
        <f t="shared" si="99"/>
        <v>1</v>
      </c>
    </row>
    <row r="254" spans="1:38" ht="15">
      <c r="A254" s="279" t="s">
        <v>266</v>
      </c>
      <c r="B254" s="121"/>
      <c r="C254" s="170"/>
      <c r="D254" s="170"/>
      <c r="E254" s="122"/>
      <c r="F254" s="14"/>
      <c r="G254" s="14"/>
      <c r="H254" s="14"/>
      <c r="I254" s="14"/>
      <c r="J254" s="108">
        <f t="shared" si="94"/>
        <v>0</v>
      </c>
      <c r="K254" s="12"/>
      <c r="L254" s="66">
        <f>IF($E254='1. Table of contents'!$H$28,F254,F254/'1. Table of contents'!$B$49)</f>
        <v>0</v>
      </c>
      <c r="M254" s="66">
        <f>IF($E254='1. Table of contents'!$H$28,G254,G254/'1. Table of contents'!$B$49)</f>
        <v>0</v>
      </c>
      <c r="N254" s="66">
        <f>IF($E254='1. Table of contents'!$H$28,H254,H254/'1. Table of contents'!$B$49)</f>
        <v>0</v>
      </c>
      <c r="O254" s="66">
        <f>IF($E254='1. Table of contents'!$H$28,I254,I254/'1. Table of contents'!$B$49)</f>
        <v>0</v>
      </c>
      <c r="P254" s="98" t="str">
        <f t="shared" si="96"/>
        <v>.</v>
      </c>
      <c r="V254" s="4"/>
      <c r="Y254" s="4"/>
      <c r="AE254" s="99"/>
      <c r="AF254" s="99"/>
      <c r="AG254" s="99">
        <f t="shared" si="89"/>
        <v>0</v>
      </c>
      <c r="AH254" s="99">
        <f t="shared" si="90"/>
        <v>0</v>
      </c>
      <c r="AI254" s="99">
        <f t="shared" si="95"/>
        <v>0</v>
      </c>
      <c r="AJ254" s="99">
        <f t="shared" si="97"/>
        <v>1</v>
      </c>
      <c r="AK254" s="99">
        <f t="shared" si="98"/>
        <v>0</v>
      </c>
      <c r="AL254" s="99">
        <f t="shared" si="99"/>
        <v>1</v>
      </c>
    </row>
    <row r="255" spans="1:38" ht="15">
      <c r="A255" s="279" t="s">
        <v>267</v>
      </c>
      <c r="B255" s="121"/>
      <c r="C255" s="170"/>
      <c r="D255" s="170"/>
      <c r="E255" s="122"/>
      <c r="F255" s="14"/>
      <c r="G255" s="14"/>
      <c r="H255" s="14"/>
      <c r="I255" s="14"/>
      <c r="J255" s="108">
        <f t="shared" si="94"/>
        <v>0</v>
      </c>
      <c r="K255" s="12"/>
      <c r="L255" s="66">
        <f>IF($E255='1. Table of contents'!$H$28,F255,F255/'1. Table of contents'!$B$49)</f>
        <v>0</v>
      </c>
      <c r="M255" s="66">
        <f>IF($E255='1. Table of contents'!$H$28,G255,G255/'1. Table of contents'!$B$49)</f>
        <v>0</v>
      </c>
      <c r="N255" s="66">
        <f>IF($E255='1. Table of contents'!$H$28,H255,H255/'1. Table of contents'!$B$49)</f>
        <v>0</v>
      </c>
      <c r="O255" s="66">
        <f>IF($E255='1. Table of contents'!$H$28,I255,I255/'1. Table of contents'!$B$49)</f>
        <v>0</v>
      </c>
      <c r="P255" s="98" t="str">
        <f t="shared" si="96"/>
        <v>.</v>
      </c>
      <c r="V255" s="4"/>
      <c r="Y255" s="4"/>
      <c r="AE255" s="99"/>
      <c r="AF255" s="99"/>
      <c r="AG255" s="99">
        <f t="shared" si="89"/>
        <v>0</v>
      </c>
      <c r="AH255" s="99">
        <f t="shared" si="90"/>
        <v>0</v>
      </c>
      <c r="AI255" s="99">
        <f t="shared" si="95"/>
        <v>0</v>
      </c>
      <c r="AJ255" s="99">
        <f t="shared" si="97"/>
        <v>1</v>
      </c>
      <c r="AK255" s="99">
        <f t="shared" si="98"/>
        <v>0</v>
      </c>
      <c r="AL255" s="99">
        <f t="shared" si="99"/>
        <v>1</v>
      </c>
    </row>
    <row r="256" spans="1:38" ht="15">
      <c r="A256" s="279" t="s">
        <v>268</v>
      </c>
      <c r="B256" s="121"/>
      <c r="C256" s="170"/>
      <c r="D256" s="170"/>
      <c r="E256" s="122"/>
      <c r="F256" s="14"/>
      <c r="G256" s="14"/>
      <c r="H256" s="14"/>
      <c r="I256" s="14"/>
      <c r="J256" s="108">
        <f t="shared" si="94"/>
        <v>0</v>
      </c>
      <c r="K256" s="12"/>
      <c r="L256" s="66">
        <f>IF($E256='1. Table of contents'!$H$28,F256,F256/'1. Table of contents'!$B$49)</f>
        <v>0</v>
      </c>
      <c r="M256" s="66">
        <f>IF($E256='1. Table of contents'!$H$28,G256,G256/'1. Table of contents'!$B$49)</f>
        <v>0</v>
      </c>
      <c r="N256" s="66">
        <f>IF($E256='1. Table of contents'!$H$28,H256,H256/'1. Table of contents'!$B$49)</f>
        <v>0</v>
      </c>
      <c r="O256" s="66">
        <f>IF($E256='1. Table of contents'!$H$28,I256,I256/'1. Table of contents'!$B$49)</f>
        <v>0</v>
      </c>
      <c r="P256" s="98" t="str">
        <f t="shared" si="96"/>
        <v>.</v>
      </c>
      <c r="V256" s="4"/>
      <c r="Y256" s="4"/>
      <c r="AE256" s="99"/>
      <c r="AF256" s="99"/>
      <c r="AG256" s="99">
        <f t="shared" si="89"/>
        <v>0</v>
      </c>
      <c r="AH256" s="99">
        <f t="shared" si="90"/>
        <v>0</v>
      </c>
      <c r="AI256" s="99">
        <f t="shared" si="95"/>
        <v>0</v>
      </c>
      <c r="AJ256" s="99">
        <f t="shared" si="97"/>
        <v>1</v>
      </c>
      <c r="AK256" s="99">
        <f t="shared" si="98"/>
        <v>0</v>
      </c>
      <c r="AL256" s="99">
        <f t="shared" si="99"/>
        <v>1</v>
      </c>
    </row>
    <row r="257" spans="1:38" ht="15">
      <c r="A257" s="188" t="s">
        <v>213</v>
      </c>
      <c r="B257" s="182"/>
      <c r="C257" s="183"/>
      <c r="D257" s="183"/>
      <c r="E257" s="109"/>
      <c r="F257" s="110">
        <f>SUM(L237:L256)</f>
        <v>0</v>
      </c>
      <c r="G257" s="110">
        <f>SUM(M237:M256)</f>
        <v>0</v>
      </c>
      <c r="H257" s="110">
        <f>SUM(N237:N256)</f>
        <v>0</v>
      </c>
      <c r="I257" s="110">
        <f>SUM(O237:O256)</f>
        <v>0</v>
      </c>
      <c r="J257" s="108">
        <f aca="true" t="shared" si="100" ref="J257:O257">SUM(J237:J256)</f>
        <v>0</v>
      </c>
      <c r="K257" s="216">
        <f t="shared" si="100"/>
        <v>0</v>
      </c>
      <c r="L257" s="227">
        <f t="shared" si="100"/>
        <v>0</v>
      </c>
      <c r="M257" s="227">
        <f t="shared" si="100"/>
        <v>0</v>
      </c>
      <c r="N257" s="227">
        <f t="shared" si="100"/>
        <v>0</v>
      </c>
      <c r="O257" s="227">
        <f t="shared" si="100"/>
        <v>0</v>
      </c>
      <c r="Q257" s="76">
        <f>SUM(L237:O256)</f>
        <v>0</v>
      </c>
      <c r="V257" s="4"/>
      <c r="Y257" s="4"/>
      <c r="AG257" s="99">
        <f t="shared" si="89"/>
        <v>0</v>
      </c>
      <c r="AH257" s="99">
        <f t="shared" si="90"/>
        <v>0</v>
      </c>
      <c r="AI257" s="99">
        <f t="shared" si="95"/>
        <v>0</v>
      </c>
      <c r="AJ257" s="99">
        <f t="shared" si="91"/>
        <v>1</v>
      </c>
      <c r="AK257" s="99">
        <f t="shared" si="92"/>
        <v>0</v>
      </c>
      <c r="AL257" s="99">
        <f t="shared" si="93"/>
        <v>1</v>
      </c>
    </row>
    <row r="258" spans="1:41" ht="36" customHeight="1">
      <c r="A258" s="402" t="s">
        <v>166</v>
      </c>
      <c r="B258" s="403"/>
      <c r="C258" s="403"/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V258" s="4"/>
      <c r="Y258" s="4"/>
      <c r="AJ258" s="99"/>
      <c r="AK258" s="99">
        <f>IF(E258=AS258,0,1)</f>
        <v>0</v>
      </c>
      <c r="AL258" s="99">
        <f>IF(F258+G258+H258+I258+J258+K258+L258+M258=0,0,1)</f>
        <v>0</v>
      </c>
      <c r="AM258" s="99">
        <f>IF(AJ258+AK258+AL258=0,1,0)</f>
        <v>1</v>
      </c>
      <c r="AN258" s="99">
        <f>IF(AJ258+AK258+AL258=3,1,0)</f>
        <v>0</v>
      </c>
      <c r="AO258" s="99">
        <f>AM258+AN258</f>
        <v>1</v>
      </c>
    </row>
    <row r="259" ht="15"/>
    <row r="260" spans="1:12" ht="36" customHeight="1">
      <c r="A260" s="408" t="s">
        <v>273</v>
      </c>
      <c r="B260" s="408"/>
      <c r="C260" s="362"/>
      <c r="D260" s="362"/>
      <c r="E260" s="21"/>
      <c r="F260" s="41" t="s">
        <v>274</v>
      </c>
      <c r="G260" s="21"/>
      <c r="H260" s="21"/>
      <c r="I260" s="21"/>
      <c r="J260" s="21"/>
      <c r="K260" s="21"/>
      <c r="L260" s="21"/>
    </row>
    <row r="261" spans="1:12" ht="15" customHeight="1">
      <c r="A261" s="420" t="s">
        <v>300</v>
      </c>
      <c r="B261" s="420"/>
      <c r="C261" s="420"/>
      <c r="D261" s="421"/>
      <c r="E261" s="21"/>
      <c r="F261" s="27"/>
      <c r="G261" s="21"/>
      <c r="H261" s="21"/>
      <c r="I261" s="21"/>
      <c r="J261" s="21"/>
      <c r="K261" s="21"/>
      <c r="L261" s="21"/>
    </row>
    <row r="262" spans="5:12" ht="15" hidden="1">
      <c r="E262" s="21"/>
      <c r="F262" s="21"/>
      <c r="G262" s="21"/>
      <c r="H262" s="21"/>
      <c r="I262" s="21"/>
      <c r="J262" s="21"/>
      <c r="K262" s="21"/>
      <c r="L262" s="21"/>
    </row>
    <row r="263" spans="2:12" ht="15" hidden="1">
      <c r="B263" s="87"/>
      <c r="E263" s="21"/>
      <c r="F263" s="21"/>
      <c r="G263" s="21"/>
      <c r="H263" s="21"/>
      <c r="I263" s="21"/>
      <c r="J263" s="21"/>
      <c r="K263" s="21"/>
      <c r="L263" s="21"/>
    </row>
    <row r="264" spans="1:12" ht="28.5" customHeight="1" hidden="1">
      <c r="A264" s="398"/>
      <c r="B264" s="398"/>
      <c r="E264" s="21"/>
      <c r="F264" s="21"/>
      <c r="G264" s="21"/>
      <c r="H264" s="21"/>
      <c r="I264" s="21"/>
      <c r="J264" s="21"/>
      <c r="K264" s="21"/>
      <c r="L264" s="21"/>
    </row>
    <row r="265" spans="5:24" ht="15">
      <c r="E265" s="21"/>
      <c r="F265" s="21"/>
      <c r="G265" s="21"/>
      <c r="H265" s="21"/>
      <c r="I265" s="21"/>
      <c r="J265" s="21"/>
      <c r="K265" s="21"/>
      <c r="L265" s="21"/>
      <c r="X265" s="42"/>
    </row>
    <row r="266" spans="1:20" s="42" customFormat="1" ht="29.25" customHeight="1">
      <c r="A266" s="291" t="s">
        <v>147</v>
      </c>
      <c r="B266" s="291" t="s">
        <v>275</v>
      </c>
      <c r="C266" s="399" t="s">
        <v>276</v>
      </c>
      <c r="D266" s="399"/>
      <c r="E266" s="399"/>
      <c r="F266" s="399"/>
      <c r="G266" s="146">
        <v>2012</v>
      </c>
      <c r="H266" s="146">
        <v>2013</v>
      </c>
      <c r="I266" s="146">
        <v>2014</v>
      </c>
      <c r="J266" s="146">
        <v>2015</v>
      </c>
      <c r="K266" s="291" t="s">
        <v>277</v>
      </c>
      <c r="Q266" s="88"/>
      <c r="S266" s="65"/>
      <c r="T266" s="4"/>
    </row>
    <row r="267" spans="1:25" ht="73.5" customHeight="1">
      <c r="A267" s="89" t="str">
        <f>+'1. Table of contents'!B28</f>
        <v>LP-</v>
      </c>
      <c r="B267" s="13"/>
      <c r="C267" s="397"/>
      <c r="D267" s="397"/>
      <c r="E267" s="397"/>
      <c r="F267" s="397"/>
      <c r="G267" s="90">
        <f aca="true" t="shared" si="101" ref="G267:G286">+(V19)*$B267</f>
        <v>0</v>
      </c>
      <c r="H267" s="90">
        <f aca="true" t="shared" si="102" ref="H267:H286">+(W19)*$B267</f>
        <v>0</v>
      </c>
      <c r="I267" s="90">
        <f aca="true" t="shared" si="103" ref="I267:I286">+(X19)*$B267</f>
        <v>0</v>
      </c>
      <c r="J267" s="90">
        <f aca="true" t="shared" si="104" ref="J267:J286">+(Y19)*$B267</f>
        <v>0</v>
      </c>
      <c r="K267" s="91">
        <f aca="true" t="shared" si="105" ref="K267:K286">SUM(G267:J267)</f>
        <v>0</v>
      </c>
      <c r="L267" s="92" t="str">
        <f aca="true" t="shared" si="106" ref="L267:L286">IF(B267&gt;25%,"% error",". ")</f>
        <v>. </v>
      </c>
      <c r="Q267" s="57"/>
      <c r="S267" s="58"/>
      <c r="V267" s="4"/>
      <c r="Y267" s="4"/>
    </row>
    <row r="268" spans="1:25" ht="57" customHeight="1">
      <c r="A268" s="89" t="str">
        <f>+'1. Table of contents'!B29</f>
        <v>P2 -</v>
      </c>
      <c r="B268" s="13"/>
      <c r="C268" s="397"/>
      <c r="D268" s="397"/>
      <c r="E268" s="397"/>
      <c r="F268" s="397"/>
      <c r="G268" s="90">
        <f t="shared" si="101"/>
        <v>0</v>
      </c>
      <c r="H268" s="90">
        <f t="shared" si="102"/>
        <v>0</v>
      </c>
      <c r="I268" s="90">
        <f t="shared" si="103"/>
        <v>0</v>
      </c>
      <c r="J268" s="90">
        <f t="shared" si="104"/>
        <v>0</v>
      </c>
      <c r="K268" s="91">
        <f t="shared" si="105"/>
        <v>0</v>
      </c>
      <c r="L268" s="92" t="str">
        <f t="shared" si="106"/>
        <v>. </v>
      </c>
      <c r="Q268" s="57"/>
      <c r="S268" s="58"/>
      <c r="V268" s="4"/>
      <c r="Y268" s="4"/>
    </row>
    <row r="269" spans="1:25" ht="60" customHeight="1">
      <c r="A269" s="89" t="str">
        <f>+'1. Table of contents'!B30</f>
        <v>P3 - </v>
      </c>
      <c r="B269" s="13"/>
      <c r="C269" s="397"/>
      <c r="D269" s="397"/>
      <c r="E269" s="397"/>
      <c r="F269" s="397"/>
      <c r="G269" s="90">
        <f t="shared" si="101"/>
        <v>0</v>
      </c>
      <c r="H269" s="90">
        <f t="shared" si="102"/>
        <v>0</v>
      </c>
      <c r="I269" s="90">
        <f t="shared" si="103"/>
        <v>0</v>
      </c>
      <c r="J269" s="90">
        <f t="shared" si="104"/>
        <v>0</v>
      </c>
      <c r="K269" s="91">
        <f t="shared" si="105"/>
        <v>0</v>
      </c>
      <c r="L269" s="92" t="str">
        <f t="shared" si="106"/>
        <v>. </v>
      </c>
      <c r="Q269" s="57"/>
      <c r="S269" s="58"/>
      <c r="V269" s="4"/>
      <c r="Y269" s="4"/>
    </row>
    <row r="270" spans="1:25" ht="60.75" customHeight="1">
      <c r="A270" s="89" t="str">
        <f>+'1. Table of contents'!B31</f>
        <v>P4 -</v>
      </c>
      <c r="B270" s="13"/>
      <c r="C270" s="397"/>
      <c r="D270" s="397"/>
      <c r="E270" s="397"/>
      <c r="F270" s="397"/>
      <c r="G270" s="90">
        <f t="shared" si="101"/>
        <v>0</v>
      </c>
      <c r="H270" s="90">
        <f t="shared" si="102"/>
        <v>0</v>
      </c>
      <c r="I270" s="90">
        <f t="shared" si="103"/>
        <v>0</v>
      </c>
      <c r="J270" s="90">
        <f t="shared" si="104"/>
        <v>0</v>
      </c>
      <c r="K270" s="91">
        <f t="shared" si="105"/>
        <v>0</v>
      </c>
      <c r="L270" s="92" t="str">
        <f t="shared" si="106"/>
        <v>. </v>
      </c>
      <c r="Q270" s="57"/>
      <c r="S270" s="58"/>
      <c r="V270" s="4"/>
      <c r="Y270" s="4"/>
    </row>
    <row r="271" spans="1:25" ht="57" customHeight="1">
      <c r="A271" s="89" t="str">
        <f>+'1. Table of contents'!B32</f>
        <v>P5 -</v>
      </c>
      <c r="B271" s="13"/>
      <c r="C271" s="397"/>
      <c r="D271" s="397"/>
      <c r="E271" s="397"/>
      <c r="F271" s="397"/>
      <c r="G271" s="90">
        <f t="shared" si="101"/>
        <v>0</v>
      </c>
      <c r="H271" s="90">
        <f t="shared" si="102"/>
        <v>0</v>
      </c>
      <c r="I271" s="90">
        <f t="shared" si="103"/>
        <v>0</v>
      </c>
      <c r="J271" s="90">
        <f t="shared" si="104"/>
        <v>0</v>
      </c>
      <c r="K271" s="91">
        <f t="shared" si="105"/>
        <v>0</v>
      </c>
      <c r="L271" s="92" t="str">
        <f t="shared" si="106"/>
        <v>. </v>
      </c>
      <c r="Q271" s="57"/>
      <c r="S271" s="58"/>
      <c r="V271" s="4"/>
      <c r="Y271" s="4"/>
    </row>
    <row r="272" spans="1:25" ht="30.75" customHeight="1">
      <c r="A272" s="89" t="str">
        <f>+'1. Table of contents'!B33</f>
        <v>P6 -</v>
      </c>
      <c r="B272" s="13"/>
      <c r="C272" s="391"/>
      <c r="D272" s="392"/>
      <c r="E272" s="392"/>
      <c r="F272" s="393"/>
      <c r="G272" s="90">
        <f t="shared" si="101"/>
        <v>0</v>
      </c>
      <c r="H272" s="90">
        <f t="shared" si="102"/>
        <v>0</v>
      </c>
      <c r="I272" s="90">
        <f t="shared" si="103"/>
        <v>0</v>
      </c>
      <c r="J272" s="90">
        <f t="shared" si="104"/>
        <v>0</v>
      </c>
      <c r="K272" s="91">
        <f t="shared" si="105"/>
        <v>0</v>
      </c>
      <c r="L272" s="92" t="str">
        <f t="shared" si="106"/>
        <v>. </v>
      </c>
      <c r="Q272" s="57"/>
      <c r="S272" s="58"/>
      <c r="V272" s="4"/>
      <c r="Y272" s="4"/>
    </row>
    <row r="273" spans="1:25" ht="30.75" customHeight="1">
      <c r="A273" s="89" t="str">
        <f>+'1. Table of contents'!B34</f>
        <v>P7 -</v>
      </c>
      <c r="B273" s="13"/>
      <c r="C273" s="391"/>
      <c r="D273" s="392"/>
      <c r="E273" s="392"/>
      <c r="F273" s="393"/>
      <c r="G273" s="90">
        <f t="shared" si="101"/>
        <v>0</v>
      </c>
      <c r="H273" s="90">
        <f t="shared" si="102"/>
        <v>0</v>
      </c>
      <c r="I273" s="90">
        <f t="shared" si="103"/>
        <v>0</v>
      </c>
      <c r="J273" s="90">
        <f t="shared" si="104"/>
        <v>0</v>
      </c>
      <c r="K273" s="91">
        <f t="shared" si="105"/>
        <v>0</v>
      </c>
      <c r="L273" s="92" t="str">
        <f t="shared" si="106"/>
        <v>. </v>
      </c>
      <c r="Q273" s="57"/>
      <c r="S273" s="58"/>
      <c r="V273" s="4"/>
      <c r="Y273" s="4"/>
    </row>
    <row r="274" spans="1:25" ht="30.75" customHeight="1">
      <c r="A274" s="89" t="str">
        <f>+'1. Table of contents'!B35</f>
        <v>P8 -</v>
      </c>
      <c r="B274" s="13"/>
      <c r="C274" s="391"/>
      <c r="D274" s="392"/>
      <c r="E274" s="392"/>
      <c r="F274" s="393"/>
      <c r="G274" s="90">
        <f t="shared" si="101"/>
        <v>0</v>
      </c>
      <c r="H274" s="90">
        <f t="shared" si="102"/>
        <v>0</v>
      </c>
      <c r="I274" s="90">
        <f t="shared" si="103"/>
        <v>0</v>
      </c>
      <c r="J274" s="90">
        <f t="shared" si="104"/>
        <v>0</v>
      </c>
      <c r="K274" s="91">
        <f t="shared" si="105"/>
        <v>0</v>
      </c>
      <c r="L274" s="92" t="str">
        <f t="shared" si="106"/>
        <v>. </v>
      </c>
      <c r="Q274" s="57"/>
      <c r="S274" s="58"/>
      <c r="V274" s="4"/>
      <c r="Y274" s="4"/>
    </row>
    <row r="275" spans="1:25" ht="30.75" customHeight="1">
      <c r="A275" s="89" t="str">
        <f>+'1. Table of contents'!B36</f>
        <v>P9 -</v>
      </c>
      <c r="B275" s="13"/>
      <c r="C275" s="391"/>
      <c r="D275" s="392"/>
      <c r="E275" s="392"/>
      <c r="F275" s="393"/>
      <c r="G275" s="90">
        <f t="shared" si="101"/>
        <v>0</v>
      </c>
      <c r="H275" s="90">
        <f t="shared" si="102"/>
        <v>0</v>
      </c>
      <c r="I275" s="90">
        <f t="shared" si="103"/>
        <v>0</v>
      </c>
      <c r="J275" s="90">
        <f t="shared" si="104"/>
        <v>0</v>
      </c>
      <c r="K275" s="91">
        <f t="shared" si="105"/>
        <v>0</v>
      </c>
      <c r="L275" s="92" t="str">
        <f t="shared" si="106"/>
        <v>. </v>
      </c>
      <c r="Q275" s="57"/>
      <c r="S275" s="58"/>
      <c r="V275" s="4"/>
      <c r="Y275" s="4"/>
    </row>
    <row r="276" spans="1:25" ht="30.75" customHeight="1">
      <c r="A276" s="89" t="str">
        <f>+'1. Table of contents'!B37</f>
        <v>P10 -</v>
      </c>
      <c r="B276" s="13"/>
      <c r="C276" s="391"/>
      <c r="D276" s="392"/>
      <c r="E276" s="392"/>
      <c r="F276" s="393"/>
      <c r="G276" s="90">
        <f t="shared" si="101"/>
        <v>0</v>
      </c>
      <c r="H276" s="90">
        <f t="shared" si="102"/>
        <v>0</v>
      </c>
      <c r="I276" s="90">
        <f t="shared" si="103"/>
        <v>0</v>
      </c>
      <c r="J276" s="90">
        <f t="shared" si="104"/>
        <v>0</v>
      </c>
      <c r="K276" s="91">
        <f t="shared" si="105"/>
        <v>0</v>
      </c>
      <c r="L276" s="92" t="str">
        <f t="shared" si="106"/>
        <v>. </v>
      </c>
      <c r="Q276" s="57"/>
      <c r="S276" s="58"/>
      <c r="V276" s="4"/>
      <c r="Y276" s="4"/>
    </row>
    <row r="277" spans="1:25" ht="30.75" customHeight="1">
      <c r="A277" s="89" t="str">
        <f>+'1. Table of contents'!B38</f>
        <v>P11 -</v>
      </c>
      <c r="B277" s="13"/>
      <c r="C277" s="391"/>
      <c r="D277" s="392"/>
      <c r="E277" s="392"/>
      <c r="F277" s="393"/>
      <c r="G277" s="90">
        <f t="shared" si="101"/>
        <v>0</v>
      </c>
      <c r="H277" s="90">
        <f t="shared" si="102"/>
        <v>0</v>
      </c>
      <c r="I277" s="90">
        <f t="shared" si="103"/>
        <v>0</v>
      </c>
      <c r="J277" s="90">
        <f t="shared" si="104"/>
        <v>0</v>
      </c>
      <c r="K277" s="91">
        <f t="shared" si="105"/>
        <v>0</v>
      </c>
      <c r="L277" s="92" t="str">
        <f t="shared" si="106"/>
        <v>. </v>
      </c>
      <c r="Q277" s="57"/>
      <c r="S277" s="58"/>
      <c r="V277" s="4"/>
      <c r="Y277" s="4"/>
    </row>
    <row r="278" spans="1:25" ht="30.75" customHeight="1">
      <c r="A278" s="89" t="str">
        <f>+'1. Table of contents'!B39</f>
        <v>P12 -</v>
      </c>
      <c r="B278" s="13"/>
      <c r="C278" s="391"/>
      <c r="D278" s="392"/>
      <c r="E278" s="392"/>
      <c r="F278" s="393"/>
      <c r="G278" s="90">
        <f t="shared" si="101"/>
        <v>0</v>
      </c>
      <c r="H278" s="90">
        <f t="shared" si="102"/>
        <v>0</v>
      </c>
      <c r="I278" s="90">
        <f t="shared" si="103"/>
        <v>0</v>
      </c>
      <c r="J278" s="90">
        <f t="shared" si="104"/>
        <v>0</v>
      </c>
      <c r="K278" s="91">
        <f t="shared" si="105"/>
        <v>0</v>
      </c>
      <c r="L278" s="92" t="str">
        <f t="shared" si="106"/>
        <v>. </v>
      </c>
      <c r="Q278" s="57"/>
      <c r="S278" s="58"/>
      <c r="V278" s="4"/>
      <c r="Y278" s="4"/>
    </row>
    <row r="279" spans="1:25" ht="30.75" customHeight="1">
      <c r="A279" s="89" t="str">
        <f>+'1. Table of contents'!B40</f>
        <v>P13 -</v>
      </c>
      <c r="B279" s="13"/>
      <c r="C279" s="391"/>
      <c r="D279" s="392"/>
      <c r="E279" s="392"/>
      <c r="F279" s="393"/>
      <c r="G279" s="90">
        <f t="shared" si="101"/>
        <v>0</v>
      </c>
      <c r="H279" s="90">
        <f t="shared" si="102"/>
        <v>0</v>
      </c>
      <c r="I279" s="90">
        <f t="shared" si="103"/>
        <v>0</v>
      </c>
      <c r="J279" s="90">
        <f t="shared" si="104"/>
        <v>0</v>
      </c>
      <c r="K279" s="91">
        <f t="shared" si="105"/>
        <v>0</v>
      </c>
      <c r="L279" s="92" t="str">
        <f t="shared" si="106"/>
        <v>. </v>
      </c>
      <c r="Q279" s="57"/>
      <c r="S279" s="58"/>
      <c r="V279" s="4"/>
      <c r="Y279" s="4"/>
    </row>
    <row r="280" spans="1:25" ht="30.75" customHeight="1">
      <c r="A280" s="89" t="str">
        <f>+'1. Table of contents'!B41</f>
        <v>P14 -</v>
      </c>
      <c r="B280" s="13"/>
      <c r="C280" s="391"/>
      <c r="D280" s="392"/>
      <c r="E280" s="392"/>
      <c r="F280" s="393"/>
      <c r="G280" s="90">
        <f t="shared" si="101"/>
        <v>0</v>
      </c>
      <c r="H280" s="90">
        <f t="shared" si="102"/>
        <v>0</v>
      </c>
      <c r="I280" s="90">
        <f t="shared" si="103"/>
        <v>0</v>
      </c>
      <c r="J280" s="90">
        <f t="shared" si="104"/>
        <v>0</v>
      </c>
      <c r="K280" s="91">
        <f t="shared" si="105"/>
        <v>0</v>
      </c>
      <c r="L280" s="92" t="str">
        <f t="shared" si="106"/>
        <v>. </v>
      </c>
      <c r="Q280" s="57"/>
      <c r="S280" s="58"/>
      <c r="V280" s="4"/>
      <c r="Y280" s="4"/>
    </row>
    <row r="281" spans="1:25" ht="30.75" customHeight="1">
      <c r="A281" s="89" t="str">
        <f>+'1. Table of contents'!B42</f>
        <v>P15 -</v>
      </c>
      <c r="B281" s="13"/>
      <c r="C281" s="391"/>
      <c r="D281" s="392"/>
      <c r="E281" s="392"/>
      <c r="F281" s="393"/>
      <c r="G281" s="90">
        <f t="shared" si="101"/>
        <v>0</v>
      </c>
      <c r="H281" s="90">
        <f t="shared" si="102"/>
        <v>0</v>
      </c>
      <c r="I281" s="90">
        <f t="shared" si="103"/>
        <v>0</v>
      </c>
      <c r="J281" s="90">
        <f t="shared" si="104"/>
        <v>0</v>
      </c>
      <c r="K281" s="91">
        <f t="shared" si="105"/>
        <v>0</v>
      </c>
      <c r="L281" s="92" t="str">
        <f t="shared" si="106"/>
        <v>. </v>
      </c>
      <c r="Q281" s="57"/>
      <c r="S281" s="58"/>
      <c r="V281" s="4"/>
      <c r="Y281" s="4"/>
    </row>
    <row r="282" spans="1:25" ht="30.75" customHeight="1">
      <c r="A282" s="89" t="str">
        <f>+'1. Table of contents'!B43</f>
        <v>P16 -</v>
      </c>
      <c r="B282" s="13"/>
      <c r="C282" s="391"/>
      <c r="D282" s="392"/>
      <c r="E282" s="392"/>
      <c r="F282" s="393"/>
      <c r="G282" s="90">
        <f t="shared" si="101"/>
        <v>0</v>
      </c>
      <c r="H282" s="90">
        <f t="shared" si="102"/>
        <v>0</v>
      </c>
      <c r="I282" s="90">
        <f t="shared" si="103"/>
        <v>0</v>
      </c>
      <c r="J282" s="90">
        <f t="shared" si="104"/>
        <v>0</v>
      </c>
      <c r="K282" s="91">
        <f t="shared" si="105"/>
        <v>0</v>
      </c>
      <c r="L282" s="92" t="str">
        <f t="shared" si="106"/>
        <v>. </v>
      </c>
      <c r="Q282" s="57"/>
      <c r="S282" s="58"/>
      <c r="V282" s="4"/>
      <c r="Y282" s="4"/>
    </row>
    <row r="283" spans="1:25" ht="30.75" customHeight="1">
      <c r="A283" s="89" t="str">
        <f>+'1. Table of contents'!B44</f>
        <v>P17 -</v>
      </c>
      <c r="B283" s="13"/>
      <c r="C283" s="391"/>
      <c r="D283" s="392"/>
      <c r="E283" s="392"/>
      <c r="F283" s="393"/>
      <c r="G283" s="90">
        <f t="shared" si="101"/>
        <v>0</v>
      </c>
      <c r="H283" s="90">
        <f t="shared" si="102"/>
        <v>0</v>
      </c>
      <c r="I283" s="90">
        <f t="shared" si="103"/>
        <v>0</v>
      </c>
      <c r="J283" s="90">
        <f t="shared" si="104"/>
        <v>0</v>
      </c>
      <c r="K283" s="91">
        <f t="shared" si="105"/>
        <v>0</v>
      </c>
      <c r="L283" s="92" t="str">
        <f t="shared" si="106"/>
        <v>. </v>
      </c>
      <c r="Q283" s="57"/>
      <c r="S283" s="58"/>
      <c r="V283" s="4"/>
      <c r="Y283" s="4"/>
    </row>
    <row r="284" spans="1:25" ht="30.75" customHeight="1">
      <c r="A284" s="89" t="str">
        <f>+'1. Table of contents'!B45</f>
        <v>P18 -</v>
      </c>
      <c r="B284" s="13"/>
      <c r="C284" s="391"/>
      <c r="D284" s="392"/>
      <c r="E284" s="392"/>
      <c r="F284" s="393"/>
      <c r="G284" s="90">
        <f t="shared" si="101"/>
        <v>0</v>
      </c>
      <c r="H284" s="90">
        <f t="shared" si="102"/>
        <v>0</v>
      </c>
      <c r="I284" s="90">
        <f t="shared" si="103"/>
        <v>0</v>
      </c>
      <c r="J284" s="90">
        <f t="shared" si="104"/>
        <v>0</v>
      </c>
      <c r="K284" s="91">
        <f t="shared" si="105"/>
        <v>0</v>
      </c>
      <c r="L284" s="92" t="str">
        <f t="shared" si="106"/>
        <v>. </v>
      </c>
      <c r="Q284" s="57"/>
      <c r="S284" s="58"/>
      <c r="V284" s="4"/>
      <c r="Y284" s="4"/>
    </row>
    <row r="285" spans="1:25" ht="30.75" customHeight="1">
      <c r="A285" s="89" t="str">
        <f>+'1. Table of contents'!B46</f>
        <v>P19 -</v>
      </c>
      <c r="B285" s="13"/>
      <c r="C285" s="391"/>
      <c r="D285" s="392"/>
      <c r="E285" s="392"/>
      <c r="F285" s="393"/>
      <c r="G285" s="90">
        <f t="shared" si="101"/>
        <v>0</v>
      </c>
      <c r="H285" s="90">
        <f t="shared" si="102"/>
        <v>0</v>
      </c>
      <c r="I285" s="90">
        <f t="shared" si="103"/>
        <v>0</v>
      </c>
      <c r="J285" s="90">
        <f t="shared" si="104"/>
        <v>0</v>
      </c>
      <c r="K285" s="91">
        <f t="shared" si="105"/>
        <v>0</v>
      </c>
      <c r="L285" s="92" t="str">
        <f t="shared" si="106"/>
        <v>. </v>
      </c>
      <c r="Q285" s="57"/>
      <c r="S285" s="58"/>
      <c r="V285" s="4"/>
      <c r="Y285" s="4"/>
    </row>
    <row r="286" spans="1:25" ht="30.75" customHeight="1">
      <c r="A286" s="89" t="str">
        <f>+'1. Table of contents'!B47</f>
        <v>P20 -</v>
      </c>
      <c r="B286" s="13"/>
      <c r="C286" s="391"/>
      <c r="D286" s="392"/>
      <c r="E286" s="392"/>
      <c r="F286" s="393"/>
      <c r="G286" s="90">
        <f t="shared" si="101"/>
        <v>0</v>
      </c>
      <c r="H286" s="90">
        <f t="shared" si="102"/>
        <v>0</v>
      </c>
      <c r="I286" s="90">
        <f t="shared" si="103"/>
        <v>0</v>
      </c>
      <c r="J286" s="90">
        <f t="shared" si="104"/>
        <v>0</v>
      </c>
      <c r="K286" s="91">
        <f t="shared" si="105"/>
        <v>0</v>
      </c>
      <c r="L286" s="92" t="str">
        <f t="shared" si="106"/>
        <v>. </v>
      </c>
      <c r="Q286" s="57"/>
      <c r="S286" s="58"/>
      <c r="V286" s="4"/>
      <c r="Y286" s="4"/>
    </row>
    <row r="287" spans="1:25" ht="15">
      <c r="A287" s="147" t="s">
        <v>159</v>
      </c>
      <c r="B287" s="112"/>
      <c r="C287" s="413"/>
      <c r="D287" s="413"/>
      <c r="E287" s="413"/>
      <c r="F287" s="413"/>
      <c r="G287" s="111">
        <f>SUM(G267:G286)</f>
        <v>0</v>
      </c>
      <c r="H287" s="111">
        <f>SUM(H267:H286)</f>
        <v>0</v>
      </c>
      <c r="I287" s="111">
        <f>SUM(I267:I286)</f>
        <v>0</v>
      </c>
      <c r="J287" s="111">
        <f>SUM(J267:J286)</f>
        <v>0</v>
      </c>
      <c r="K287" s="111">
        <f>SUM(K267:K286)</f>
        <v>0</v>
      </c>
      <c r="L287" s="92" t="str">
        <f>IF(B287&gt;7%,"% error",". ")</f>
        <v>. </v>
      </c>
      <c r="Q287" s="57"/>
      <c r="S287" s="58"/>
      <c r="V287" s="4"/>
      <c r="Y287" s="4"/>
    </row>
    <row r="288" spans="5:12" ht="15">
      <c r="E288" s="21"/>
      <c r="F288" s="21"/>
      <c r="G288" s="21"/>
      <c r="H288" s="21"/>
      <c r="I288" s="21"/>
      <c r="J288" s="21"/>
      <c r="K288" s="21"/>
      <c r="L288" s="21"/>
    </row>
    <row r="289" ht="15"/>
    <row r="290" ht="15"/>
    <row r="291" ht="15"/>
    <row r="292" ht="15"/>
    <row r="293" ht="15"/>
    <row r="294" ht="15"/>
    <row r="295" ht="15"/>
    <row r="296" ht="15" hidden="1"/>
    <row r="297" ht="15" hidden="1"/>
    <row r="298" ht="15" hidden="1"/>
    <row r="299" ht="15" hidden="1">
      <c r="A299" s="189" t="s">
        <v>29</v>
      </c>
    </row>
    <row r="300" ht="15" hidden="1">
      <c r="A300" s="21" t="s">
        <v>64</v>
      </c>
    </row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0.5" customHeight="1" hidden="1"/>
    <row r="513" ht="15" hidden="1">
      <c r="A513" s="190" t="s">
        <v>36</v>
      </c>
    </row>
    <row r="514" ht="15" hidden="1">
      <c r="A514" s="21" t="s">
        <v>71</v>
      </c>
    </row>
    <row r="515" ht="15" hidden="1">
      <c r="A515" s="21" t="s">
        <v>72</v>
      </c>
    </row>
    <row r="516" ht="15" hidden="1">
      <c r="A516" s="21" t="s">
        <v>73</v>
      </c>
    </row>
  </sheetData>
  <sheetProtection password="8499" sheet="1" objects="1" scenarios="1"/>
  <mergeCells count="126">
    <mergeCell ref="C278:F278"/>
    <mergeCell ref="A110:D110"/>
    <mergeCell ref="A160:D160"/>
    <mergeCell ref="A157:K157"/>
    <mergeCell ref="A188:K188"/>
    <mergeCell ref="A158:M158"/>
    <mergeCell ref="C267:F267"/>
    <mergeCell ref="A261:D261"/>
    <mergeCell ref="A225:M225"/>
    <mergeCell ref="C273:F273"/>
    <mergeCell ref="C287:F287"/>
    <mergeCell ref="C274:F274"/>
    <mergeCell ref="C275:F275"/>
    <mergeCell ref="C276:F276"/>
    <mergeCell ref="C277:F277"/>
    <mergeCell ref="C286:F286"/>
    <mergeCell ref="C280:F280"/>
    <mergeCell ref="C279:F279"/>
    <mergeCell ref="C285:F285"/>
    <mergeCell ref="C284:F284"/>
    <mergeCell ref="A104:B104"/>
    <mergeCell ref="A108:M108"/>
    <mergeCell ref="A105:B105"/>
    <mergeCell ref="C105:D105"/>
    <mergeCell ref="C104:D104"/>
    <mergeCell ref="A106:B106"/>
    <mergeCell ref="C106:D106"/>
    <mergeCell ref="C272:F272"/>
    <mergeCell ref="C270:F270"/>
    <mergeCell ref="A161:D161"/>
    <mergeCell ref="A234:D234"/>
    <mergeCell ref="A235:D235"/>
    <mergeCell ref="A258:M258"/>
    <mergeCell ref="A201:E201"/>
    <mergeCell ref="A224:M224"/>
    <mergeCell ref="A260:D260"/>
    <mergeCell ref="C282:F282"/>
    <mergeCell ref="C281:F281"/>
    <mergeCell ref="C283:F283"/>
    <mergeCell ref="A196:E196"/>
    <mergeCell ref="A200:D200"/>
    <mergeCell ref="C271:F271"/>
    <mergeCell ref="C269:F269"/>
    <mergeCell ref="C268:F268"/>
    <mergeCell ref="A264:B264"/>
    <mergeCell ref="C266:F266"/>
    <mergeCell ref="C99:D99"/>
    <mergeCell ref="C101:D101"/>
    <mergeCell ref="C98:D98"/>
    <mergeCell ref="A103:B103"/>
    <mergeCell ref="C103:D103"/>
    <mergeCell ref="C102:D102"/>
    <mergeCell ref="A102:B102"/>
    <mergeCell ref="A98:B98"/>
    <mergeCell ref="C91:D91"/>
    <mergeCell ref="C88:D88"/>
    <mergeCell ref="C86:D86"/>
    <mergeCell ref="A101:B101"/>
    <mergeCell ref="C100:D100"/>
    <mergeCell ref="A93:B93"/>
    <mergeCell ref="A100:B100"/>
    <mergeCell ref="A99:B99"/>
    <mergeCell ref="A96:B96"/>
    <mergeCell ref="A97:B97"/>
    <mergeCell ref="A95:B95"/>
    <mergeCell ref="C94:D94"/>
    <mergeCell ref="A94:B94"/>
    <mergeCell ref="C89:D89"/>
    <mergeCell ref="A90:B90"/>
    <mergeCell ref="C92:D92"/>
    <mergeCell ref="A92:B92"/>
    <mergeCell ref="C90:D90"/>
    <mergeCell ref="A89:B89"/>
    <mergeCell ref="A91:B91"/>
    <mergeCell ref="C95:D95"/>
    <mergeCell ref="C96:D96"/>
    <mergeCell ref="C97:D97"/>
    <mergeCell ref="C93:D93"/>
    <mergeCell ref="N84:N85"/>
    <mergeCell ref="M84:M85"/>
    <mergeCell ref="I84:J84"/>
    <mergeCell ref="E84:F84"/>
    <mergeCell ref="K84:L84"/>
    <mergeCell ref="G84:H84"/>
    <mergeCell ref="C87:D87"/>
    <mergeCell ref="A23:A25"/>
    <mergeCell ref="A65:A67"/>
    <mergeCell ref="A47:A49"/>
    <mergeCell ref="A50:A52"/>
    <mergeCell ref="A62:A64"/>
    <mergeCell ref="A32:A34"/>
    <mergeCell ref="A35:A37"/>
    <mergeCell ref="A44:A46"/>
    <mergeCell ref="A59:A61"/>
    <mergeCell ref="A38:A40"/>
    <mergeCell ref="A88:B88"/>
    <mergeCell ref="A74:A76"/>
    <mergeCell ref="A84:B85"/>
    <mergeCell ref="A87:B87"/>
    <mergeCell ref="A86:B86"/>
    <mergeCell ref="A77:A79"/>
    <mergeCell ref="D17:D18"/>
    <mergeCell ref="A82:D82"/>
    <mergeCell ref="A68:A70"/>
    <mergeCell ref="C84:D85"/>
    <mergeCell ref="A53:A55"/>
    <mergeCell ref="A71:A73"/>
    <mergeCell ref="A41:A43"/>
    <mergeCell ref="A26:A28"/>
    <mergeCell ref="A29:A31"/>
    <mergeCell ref="A56:A58"/>
    <mergeCell ref="A7:L7"/>
    <mergeCell ref="A19:A22"/>
    <mergeCell ref="B10:L10"/>
    <mergeCell ref="B17:B18"/>
    <mergeCell ref="A17:A18"/>
    <mergeCell ref="A13:F13"/>
    <mergeCell ref="B9:L9"/>
    <mergeCell ref="A15:D15"/>
    <mergeCell ref="A14:D14"/>
    <mergeCell ref="C17:C18"/>
    <mergeCell ref="M17:M18"/>
    <mergeCell ref="E17:F17"/>
    <mergeCell ref="I17:J17"/>
    <mergeCell ref="G17:H17"/>
    <mergeCell ref="K17:L17"/>
  </mergeCells>
  <dataValidations count="4">
    <dataValidation type="list" allowBlank="1" showInputMessage="1" showErrorMessage="1" sqref="D203:D222 D237:D256 B167:B186 B116:B155">
      <formula1>$A$86:$A$105</formula1>
    </dataValidation>
    <dataValidation type="list" allowBlank="1" showInputMessage="1" showErrorMessage="1" sqref="E237 E203:E222 C167:C186 C116:C155">
      <formula1>$J$116:$J$117</formula1>
    </dataValidation>
    <dataValidation type="list" allowBlank="1" showInputMessage="1" showErrorMessage="1" sqref="E238:E256">
      <formula1>$A$299:$A$300</formula1>
    </dataValidation>
    <dataValidation type="list" allowBlank="1" showInputMessage="1" showErrorMessage="1" sqref="C19:C79">
      <formula1>$A$514:$A$516</formula1>
    </dataValidation>
  </dataValidations>
  <printOptions/>
  <pageMargins left="0.5118110236220472" right="0.5118110236220472" top="0.1968503937007874" bottom="0.2362204724409449" header="0.15748031496062992" footer="0.11811023622047245"/>
  <pageSetup horizontalDpi="600" verticalDpi="600" orientation="landscape" paperSize="9" scale="29" r:id="rId2"/>
  <rowBreaks count="3" manualBreakCount="3">
    <brk id="80" max="22" man="1"/>
    <brk id="157" max="22" man="1"/>
    <brk id="232" max="22" man="1"/>
  </rowBreaks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Y409"/>
  <sheetViews>
    <sheetView zoomScaleSheetLayoutView="25" zoomScalePageLayoutView="0" workbookViewId="0" topLeftCell="A390">
      <selection activeCell="B414" sqref="B414"/>
    </sheetView>
  </sheetViews>
  <sheetFormatPr defaultColWidth="0" defaultRowHeight="15" zeroHeight="1"/>
  <cols>
    <col min="1" max="1" width="39.57421875" style="20" customWidth="1"/>
    <col min="2" max="10" width="24.00390625" style="20" customWidth="1"/>
    <col min="11" max="14" width="24.00390625" style="21" customWidth="1"/>
    <col min="15" max="20" width="9.140625" style="21" hidden="1" customWidth="1"/>
    <col min="21" max="21" width="23.140625" style="21" hidden="1" customWidth="1"/>
    <col min="22" max="22" width="15.57421875" style="21" hidden="1" customWidth="1"/>
    <col min="23" max="24" width="0" style="21" hidden="1" customWidth="1"/>
    <col min="25" max="25" width="9.00390625" style="21" hidden="1" customWidth="1"/>
    <col min="26" max="26" width="0" style="21" hidden="1" customWidth="1"/>
    <col min="27" max="27" width="8.140625" style="21" hidden="1" customWidth="1"/>
    <col min="28" max="28" width="17.00390625" style="21" hidden="1" customWidth="1"/>
    <col min="29" max="255" width="0" style="21" hidden="1" customWidth="1"/>
    <col min="256" max="16384" width="9.57421875" style="21" hidden="1" customWidth="1"/>
  </cols>
  <sheetData>
    <row r="1" s="4" customFormat="1" ht="15">
      <c r="A1" s="21"/>
    </row>
    <row r="2" s="4" customFormat="1" ht="15">
      <c r="A2" s="21"/>
    </row>
    <row r="3" s="4" customFormat="1" ht="15">
      <c r="A3" s="21"/>
    </row>
    <row r="4" s="4" customFormat="1" ht="15">
      <c r="A4" s="21"/>
    </row>
    <row r="5" s="4" customFormat="1" ht="15">
      <c r="A5" s="201"/>
    </row>
    <row r="6" s="4" customFormat="1" ht="18.75" customHeight="1">
      <c r="A6" s="21"/>
    </row>
    <row r="7" spans="1:10" s="4" customFormat="1" ht="64.5" customHeight="1">
      <c r="A7" s="510" t="s">
        <v>278</v>
      </c>
      <c r="B7" s="511"/>
      <c r="C7" s="511"/>
      <c r="D7" s="511"/>
      <c r="E7" s="511"/>
      <c r="F7" s="510"/>
      <c r="G7" s="511"/>
      <c r="H7" s="511"/>
      <c r="I7" s="511"/>
      <c r="J7" s="511"/>
    </row>
    <row r="8" spans="1:5" s="4" customFormat="1" ht="15">
      <c r="A8" s="173"/>
      <c r="B8" s="15"/>
      <c r="C8" s="15"/>
      <c r="D8" s="15"/>
      <c r="E8" s="15"/>
    </row>
    <row r="9" spans="1:10" s="4" customFormat="1" ht="57.75" customHeight="1">
      <c r="A9" s="263" t="s">
        <v>115</v>
      </c>
      <c r="B9" s="439">
        <f>'1. Table of contents'!B9</f>
        <v>0</v>
      </c>
      <c r="C9" s="440"/>
      <c r="D9" s="440"/>
      <c r="E9" s="441"/>
      <c r="F9" s="16"/>
      <c r="G9" s="17"/>
      <c r="H9" s="17"/>
      <c r="I9" s="17"/>
      <c r="J9" s="17"/>
    </row>
    <row r="10" spans="1:10" s="4" customFormat="1" ht="15">
      <c r="A10" s="263" t="s">
        <v>116</v>
      </c>
      <c r="B10" s="442">
        <f>'1. Table of contents'!B10</f>
        <v>0</v>
      </c>
      <c r="C10" s="440"/>
      <c r="D10" s="440"/>
      <c r="E10" s="441"/>
      <c r="G10" s="17"/>
      <c r="H10" s="17"/>
      <c r="I10" s="17"/>
      <c r="J10" s="17"/>
    </row>
    <row r="11" spans="1:10" s="4" customFormat="1" ht="15">
      <c r="A11" s="202"/>
      <c r="B11" s="18"/>
      <c r="C11" s="18"/>
      <c r="D11" s="18"/>
      <c r="E11" s="18"/>
      <c r="F11" s="17"/>
      <c r="G11" s="17"/>
      <c r="H11" s="17"/>
      <c r="I11" s="17"/>
      <c r="J11" s="17"/>
    </row>
    <row r="12" spans="1:9" ht="23.25" customHeight="1">
      <c r="A12" s="443" t="s">
        <v>279</v>
      </c>
      <c r="B12" s="443"/>
      <c r="C12" s="443"/>
      <c r="D12" s="443"/>
      <c r="E12" s="443"/>
      <c r="F12" s="19"/>
      <c r="G12" s="19"/>
      <c r="H12" s="19"/>
      <c r="I12" s="19"/>
    </row>
    <row r="13" spans="1:10" s="27" customFormat="1" ht="15">
      <c r="A13" s="22"/>
      <c r="B13" s="23"/>
      <c r="C13" s="23"/>
      <c r="D13" s="23"/>
      <c r="E13" s="23"/>
      <c r="F13" s="16"/>
      <c r="G13" s="24"/>
      <c r="H13" s="25"/>
      <c r="I13" s="26"/>
      <c r="J13" s="26"/>
    </row>
    <row r="14" spans="1:10" s="27" customFormat="1" ht="18.75">
      <c r="A14" s="438" t="s">
        <v>280</v>
      </c>
      <c r="B14" s="438"/>
      <c r="C14" s="438"/>
      <c r="D14" s="438"/>
      <c r="E14" s="438"/>
      <c r="F14" s="23"/>
      <c r="G14" s="24"/>
      <c r="H14" s="25"/>
      <c r="I14" s="26"/>
      <c r="J14" s="26"/>
    </row>
    <row r="15" spans="1:10" s="27" customFormat="1" ht="15">
      <c r="A15" s="28"/>
      <c r="B15" s="23"/>
      <c r="C15" s="23"/>
      <c r="D15" s="23"/>
      <c r="E15" s="23"/>
      <c r="F15" s="23"/>
      <c r="G15" s="29"/>
      <c r="H15" s="25"/>
      <c r="I15" s="26"/>
      <c r="J15" s="25"/>
    </row>
    <row r="16" spans="1:8" ht="15">
      <c r="A16" s="435" t="str">
        <f>'1. Table of contents'!A28</f>
        <v>LP - Partner 1 -</v>
      </c>
      <c r="B16" s="436"/>
      <c r="C16" s="436"/>
      <c r="D16" s="436"/>
      <c r="E16" s="437"/>
      <c r="G16" s="24"/>
      <c r="H16" s="30"/>
    </row>
    <row r="17" spans="1:8" ht="15">
      <c r="A17" s="292" t="s">
        <v>272</v>
      </c>
      <c r="B17" s="235">
        <f>'1. Table of contents'!E28</f>
        <v>0</v>
      </c>
      <c r="G17" s="24"/>
      <c r="H17" s="30"/>
    </row>
    <row r="18" spans="7:10" ht="15.75" thickBot="1">
      <c r="G18" s="31"/>
      <c r="H18" s="31"/>
      <c r="J18" s="31"/>
    </row>
    <row r="19" spans="1:10" ht="15">
      <c r="A19" s="148" t="s">
        <v>281</v>
      </c>
      <c r="B19" s="293" t="s">
        <v>286</v>
      </c>
      <c r="C19" s="56" t="s">
        <v>28</v>
      </c>
      <c r="D19" s="434" t="s">
        <v>287</v>
      </c>
      <c r="E19" s="434"/>
      <c r="F19" s="434"/>
      <c r="G19" s="434"/>
      <c r="H19" s="434"/>
      <c r="I19" s="434"/>
      <c r="J19" s="434"/>
    </row>
    <row r="20" spans="1:10" ht="21.75" customHeight="1">
      <c r="A20" s="149" t="s">
        <v>282</v>
      </c>
      <c r="B20" s="32">
        <f>+'2. Detailed Part'!Q22+'2. Detailed Part'!M86</f>
        <v>0</v>
      </c>
      <c r="C20" s="114">
        <f>IF(ISERR(B20/$B$24),"",B20/$B$24)</f>
      </c>
      <c r="D20" s="426"/>
      <c r="E20" s="427"/>
      <c r="F20" s="427"/>
      <c r="G20" s="427"/>
      <c r="H20" s="427"/>
      <c r="I20" s="427"/>
      <c r="J20" s="428"/>
    </row>
    <row r="21" spans="1:10" ht="15">
      <c r="A21" s="149" t="s">
        <v>283</v>
      </c>
      <c r="B21" s="32">
        <f>+'2. Detailed Part'!AB116</f>
        <v>0</v>
      </c>
      <c r="C21" s="114">
        <f>IF(ISERR(B21/$B$24),"",B21/$B$24)</f>
      </c>
      <c r="D21" s="429"/>
      <c r="E21" s="430"/>
      <c r="F21" s="430"/>
      <c r="G21" s="430"/>
      <c r="H21" s="430"/>
      <c r="I21" s="430"/>
      <c r="J21" s="431"/>
    </row>
    <row r="22" spans="1:10" ht="15" customHeight="1">
      <c r="A22" s="149" t="s">
        <v>284</v>
      </c>
      <c r="B22" s="32">
        <f>+'2. Detailed Part'!AB167</f>
        <v>0</v>
      </c>
      <c r="C22" s="114">
        <f>IF(ISERR(B22/$B$24),"",B22/$B$24)</f>
      </c>
      <c r="D22" s="429"/>
      <c r="E22" s="430"/>
      <c r="F22" s="430"/>
      <c r="G22" s="430"/>
      <c r="H22" s="430"/>
      <c r="I22" s="430"/>
      <c r="J22" s="431"/>
    </row>
    <row r="23" spans="1:10" ht="15">
      <c r="A23" s="149" t="s">
        <v>285</v>
      </c>
      <c r="B23" s="32">
        <f>+'2. Detailed Part'!K267</f>
        <v>0</v>
      </c>
      <c r="C23" s="114">
        <f>IF(ISERR(B23/$B$24),"",B23/$B$24)</f>
      </c>
      <c r="D23" s="433"/>
      <c r="E23" s="430"/>
      <c r="F23" s="430"/>
      <c r="G23" s="430"/>
      <c r="H23" s="430"/>
      <c r="I23" s="430"/>
      <c r="J23" s="431"/>
    </row>
    <row r="24" spans="1:10" ht="15">
      <c r="A24" s="150" t="s">
        <v>159</v>
      </c>
      <c r="B24" s="115">
        <f>SUM(B20:B23)</f>
        <v>0</v>
      </c>
      <c r="C24" s="114">
        <f>IF(ISERR(B24/$B$24),"",B24/$B$24)</f>
      </c>
      <c r="D24" s="433"/>
      <c r="E24" s="430"/>
      <c r="F24" s="430"/>
      <c r="G24" s="430"/>
      <c r="H24" s="430"/>
      <c r="I24" s="430"/>
      <c r="J24" s="431"/>
    </row>
    <row r="25" spans="1:10" ht="15">
      <c r="A25" s="432" t="s">
        <v>304</v>
      </c>
      <c r="B25" s="432"/>
      <c r="C25" s="432"/>
      <c r="D25" s="432"/>
      <c r="E25" s="432"/>
      <c r="F25" s="432"/>
      <c r="G25" s="432"/>
      <c r="H25" s="432"/>
      <c r="I25" s="432"/>
      <c r="J25" s="432"/>
    </row>
    <row r="26" spans="1:25" ht="15.75">
      <c r="A26" s="304" t="s">
        <v>303</v>
      </c>
      <c r="B26" s="53"/>
      <c r="D26" s="2"/>
      <c r="E26" s="2"/>
      <c r="F26" s="2"/>
      <c r="G26" s="3"/>
      <c r="H26" s="3"/>
      <c r="I26" s="7"/>
      <c r="J26" s="7"/>
      <c r="K26" s="1"/>
      <c r="L26" s="1"/>
      <c r="M26" s="1"/>
      <c r="N26" s="1"/>
      <c r="O26" s="1"/>
      <c r="P26" s="1"/>
      <c r="Q26" s="1"/>
      <c r="V26" s="423"/>
      <c r="W26" s="424"/>
      <c r="X26" s="424"/>
      <c r="Y26" s="425"/>
    </row>
    <row r="27" spans="1:10" s="27" customFormat="1" ht="15">
      <c r="A27" s="28"/>
      <c r="B27" s="23"/>
      <c r="C27" s="23"/>
      <c r="D27" s="23"/>
      <c r="E27" s="23"/>
      <c r="F27" s="23"/>
      <c r="G27" s="26"/>
      <c r="H27" s="26"/>
      <c r="I27" s="26"/>
      <c r="J27" s="26"/>
    </row>
    <row r="28" spans="1:8" ht="15">
      <c r="A28" s="435" t="str">
        <f>'1. Table of contents'!A29</f>
        <v>Partner 2 - </v>
      </c>
      <c r="B28" s="436"/>
      <c r="C28" s="436"/>
      <c r="D28" s="436"/>
      <c r="E28" s="437"/>
      <c r="G28" s="24"/>
      <c r="H28" s="30"/>
    </row>
    <row r="29" spans="1:8" ht="15">
      <c r="A29" s="292" t="s">
        <v>272</v>
      </c>
      <c r="B29" s="235">
        <f>'1. Table of contents'!E41</f>
        <v>0</v>
      </c>
      <c r="G29" s="24"/>
      <c r="H29" s="30"/>
    </row>
    <row r="30" spans="7:10" ht="15.75" thickBot="1">
      <c r="G30" s="31"/>
      <c r="H30" s="31"/>
      <c r="J30" s="31"/>
    </row>
    <row r="31" spans="1:10" ht="15">
      <c r="A31" s="148" t="s">
        <v>281</v>
      </c>
      <c r="B31" s="293" t="s">
        <v>286</v>
      </c>
      <c r="C31" s="56" t="s">
        <v>28</v>
      </c>
      <c r="D31" s="434" t="s">
        <v>287</v>
      </c>
      <c r="E31" s="434"/>
      <c r="F31" s="434"/>
      <c r="G31" s="434"/>
      <c r="H31" s="434"/>
      <c r="I31" s="434"/>
      <c r="J31" s="434"/>
    </row>
    <row r="32" spans="1:10" ht="17.25" customHeight="1">
      <c r="A32" s="149" t="s">
        <v>282</v>
      </c>
      <c r="B32" s="32">
        <f>+'2. Detailed Part'!Q25+'2. Detailed Part'!M87</f>
        <v>0</v>
      </c>
      <c r="C32" s="114">
        <f>IF(ISERR(B32/$B$24),"",B32/$B$24)</f>
      </c>
      <c r="D32" s="426"/>
      <c r="E32" s="427"/>
      <c r="F32" s="427"/>
      <c r="G32" s="427"/>
      <c r="H32" s="427"/>
      <c r="I32" s="427"/>
      <c r="J32" s="428"/>
    </row>
    <row r="33" spans="1:10" ht="15">
      <c r="A33" s="149" t="s">
        <v>283</v>
      </c>
      <c r="B33" s="32">
        <f>+'2. Detailed Part'!AB117</f>
        <v>0</v>
      </c>
      <c r="C33" s="114">
        <f>IF(ISERR(B33/$B$24),"",B33/$B$24)</f>
      </c>
      <c r="D33" s="429"/>
      <c r="E33" s="430"/>
      <c r="F33" s="430"/>
      <c r="G33" s="430"/>
      <c r="H33" s="430"/>
      <c r="I33" s="430"/>
      <c r="J33" s="431"/>
    </row>
    <row r="34" spans="1:10" ht="16.5" customHeight="1">
      <c r="A34" s="149" t="s">
        <v>284</v>
      </c>
      <c r="B34" s="32">
        <f>+'2. Detailed Part'!AB168</f>
        <v>0</v>
      </c>
      <c r="C34" s="114">
        <f>IF(ISERR(B34/$B$24),"",B34/$B$24)</f>
      </c>
      <c r="D34" s="429"/>
      <c r="E34" s="430"/>
      <c r="F34" s="430"/>
      <c r="G34" s="430"/>
      <c r="H34" s="430"/>
      <c r="I34" s="430"/>
      <c r="J34" s="431"/>
    </row>
    <row r="35" spans="1:10" ht="15">
      <c r="A35" s="149" t="s">
        <v>285</v>
      </c>
      <c r="B35" s="32">
        <f>+'2. Detailed Part'!K268</f>
        <v>0</v>
      </c>
      <c r="C35" s="114">
        <f>IF(ISERR(B35/$B$24),"",B35/$B$24)</f>
      </c>
      <c r="D35" s="433"/>
      <c r="E35" s="430"/>
      <c r="F35" s="430"/>
      <c r="G35" s="430"/>
      <c r="H35" s="430"/>
      <c r="I35" s="430"/>
      <c r="J35" s="431"/>
    </row>
    <row r="36" spans="1:10" ht="15">
      <c r="A36" s="150" t="s">
        <v>159</v>
      </c>
      <c r="B36" s="115">
        <f>SUM(B32:B35)</f>
        <v>0</v>
      </c>
      <c r="C36" s="114">
        <f>IF(ISERR(B36/$B$24),"",B36/$B$24)</f>
      </c>
      <c r="D36" s="433"/>
      <c r="E36" s="430"/>
      <c r="F36" s="430"/>
      <c r="G36" s="430"/>
      <c r="H36" s="430"/>
      <c r="I36" s="430"/>
      <c r="J36" s="431"/>
    </row>
    <row r="37" spans="1:10" ht="15" customHeight="1">
      <c r="A37" s="432" t="s">
        <v>304</v>
      </c>
      <c r="B37" s="432"/>
      <c r="C37" s="432"/>
      <c r="D37" s="432"/>
      <c r="E37" s="432"/>
      <c r="F37" s="432"/>
      <c r="G37" s="432"/>
      <c r="H37" s="432"/>
      <c r="I37" s="432"/>
      <c r="J37" s="432"/>
    </row>
    <row r="38" spans="1:25" ht="15.75">
      <c r="A38" s="304" t="s">
        <v>303</v>
      </c>
      <c r="B38" s="53"/>
      <c r="D38" s="2"/>
      <c r="E38" s="2"/>
      <c r="F38" s="2"/>
      <c r="G38" s="3"/>
      <c r="H38" s="3"/>
      <c r="I38" s="7"/>
      <c r="J38" s="7"/>
      <c r="K38" s="1"/>
      <c r="L38" s="1"/>
      <c r="M38" s="1"/>
      <c r="N38" s="1"/>
      <c r="O38" s="1"/>
      <c r="P38" s="1"/>
      <c r="Q38" s="1"/>
      <c r="V38" s="423"/>
      <c r="W38" s="424"/>
      <c r="X38" s="424"/>
      <c r="Y38" s="425"/>
    </row>
    <row r="39" spans="1:10" s="27" customFormat="1" ht="15">
      <c r="A39" s="28"/>
      <c r="B39" s="23"/>
      <c r="C39" s="23"/>
      <c r="D39" s="23"/>
      <c r="E39" s="23"/>
      <c r="F39" s="26"/>
      <c r="G39" s="26"/>
      <c r="H39" s="26"/>
      <c r="I39" s="26"/>
      <c r="J39" s="26"/>
    </row>
    <row r="40" spans="1:8" ht="15">
      <c r="A40" s="435" t="str">
        <f>'1. Table of contents'!A30</f>
        <v>Partner 3 -</v>
      </c>
      <c r="B40" s="436"/>
      <c r="C40" s="436"/>
      <c r="D40" s="436"/>
      <c r="E40" s="437"/>
      <c r="G40" s="24"/>
      <c r="H40" s="30"/>
    </row>
    <row r="41" spans="1:8" ht="15">
      <c r="A41" s="292" t="s">
        <v>272</v>
      </c>
      <c r="B41" s="235">
        <f>'1. Table of contents'!E58</f>
        <v>0</v>
      </c>
      <c r="G41" s="24"/>
      <c r="H41" s="30"/>
    </row>
    <row r="42" spans="7:10" ht="15.75" thickBot="1">
      <c r="G42" s="31"/>
      <c r="H42" s="31"/>
      <c r="J42" s="31"/>
    </row>
    <row r="43" spans="1:10" ht="15">
      <c r="A43" s="148" t="s">
        <v>281</v>
      </c>
      <c r="B43" s="293" t="s">
        <v>286</v>
      </c>
      <c r="C43" s="56" t="s">
        <v>28</v>
      </c>
      <c r="D43" s="434" t="s">
        <v>287</v>
      </c>
      <c r="E43" s="434"/>
      <c r="F43" s="434"/>
      <c r="G43" s="434"/>
      <c r="H43" s="434"/>
      <c r="I43" s="434"/>
      <c r="J43" s="434"/>
    </row>
    <row r="44" spans="1:10" ht="20.25" customHeight="1">
      <c r="A44" s="149" t="s">
        <v>282</v>
      </c>
      <c r="B44" s="32">
        <f>+'2. Detailed Part'!Q28+'2. Detailed Part'!M88</f>
        <v>0</v>
      </c>
      <c r="C44" s="114">
        <f>IF(ISERR(B44/$B$24),"",B44/$B$24)</f>
      </c>
      <c r="D44" s="426"/>
      <c r="E44" s="427"/>
      <c r="F44" s="427"/>
      <c r="G44" s="427"/>
      <c r="H44" s="427"/>
      <c r="I44" s="427"/>
      <c r="J44" s="428"/>
    </row>
    <row r="45" spans="1:10" ht="15">
      <c r="A45" s="149" t="s">
        <v>283</v>
      </c>
      <c r="B45" s="32">
        <f>+'2. Detailed Part'!AB118</f>
        <v>0</v>
      </c>
      <c r="C45" s="114">
        <f>IF(ISERR(B45/$B$24),"",B45/$B$24)</f>
      </c>
      <c r="D45" s="429"/>
      <c r="E45" s="430"/>
      <c r="F45" s="430"/>
      <c r="G45" s="430"/>
      <c r="H45" s="430"/>
      <c r="I45" s="430"/>
      <c r="J45" s="431"/>
    </row>
    <row r="46" spans="1:10" ht="16.5" customHeight="1">
      <c r="A46" s="149" t="s">
        <v>284</v>
      </c>
      <c r="B46" s="32">
        <f>+'2. Detailed Part'!AB169</f>
        <v>0</v>
      </c>
      <c r="C46" s="114">
        <f>IF(ISERR(B46/$B$24),"",B46/$B$24)</f>
      </c>
      <c r="D46" s="429"/>
      <c r="E46" s="430"/>
      <c r="F46" s="430"/>
      <c r="G46" s="430"/>
      <c r="H46" s="430"/>
      <c r="I46" s="430"/>
      <c r="J46" s="431"/>
    </row>
    <row r="47" spans="1:10" ht="15">
      <c r="A47" s="149" t="s">
        <v>285</v>
      </c>
      <c r="B47" s="32">
        <f>+'2. Detailed Part'!K269</f>
        <v>0</v>
      </c>
      <c r="C47" s="114">
        <f>IF(ISERR(B47/$B$24),"",B47/$B$24)</f>
      </c>
      <c r="D47" s="433"/>
      <c r="E47" s="430"/>
      <c r="F47" s="430"/>
      <c r="G47" s="430"/>
      <c r="H47" s="430"/>
      <c r="I47" s="430"/>
      <c r="J47" s="431"/>
    </row>
    <row r="48" spans="1:10" ht="15">
      <c r="A48" s="150" t="s">
        <v>159</v>
      </c>
      <c r="B48" s="115">
        <f>SUM(B44:B47)</f>
        <v>0</v>
      </c>
      <c r="C48" s="114">
        <f>IF(ISERR(B48/$B$24),"",B48/$B$24)</f>
      </c>
      <c r="D48" s="433"/>
      <c r="E48" s="430"/>
      <c r="F48" s="430"/>
      <c r="G48" s="430"/>
      <c r="H48" s="430"/>
      <c r="I48" s="430"/>
      <c r="J48" s="431"/>
    </row>
    <row r="49" spans="1:10" ht="15" customHeight="1">
      <c r="A49" s="432" t="s">
        <v>304</v>
      </c>
      <c r="B49" s="432"/>
      <c r="C49" s="432"/>
      <c r="D49" s="432"/>
      <c r="E49" s="432"/>
      <c r="F49" s="432"/>
      <c r="G49" s="432"/>
      <c r="H49" s="432"/>
      <c r="I49" s="432"/>
      <c r="J49" s="432"/>
    </row>
    <row r="50" spans="1:25" ht="15.75">
      <c r="A50" s="304" t="s">
        <v>303</v>
      </c>
      <c r="B50" s="53"/>
      <c r="D50" s="2"/>
      <c r="E50" s="2"/>
      <c r="F50" s="2"/>
      <c r="G50" s="3"/>
      <c r="H50" s="3"/>
      <c r="I50" s="7"/>
      <c r="J50" s="7"/>
      <c r="K50" s="1"/>
      <c r="L50" s="1"/>
      <c r="M50" s="1"/>
      <c r="N50" s="1"/>
      <c r="O50" s="1"/>
      <c r="P50" s="1"/>
      <c r="Q50" s="1"/>
      <c r="V50" s="423"/>
      <c r="W50" s="424"/>
      <c r="X50" s="424"/>
      <c r="Y50" s="425"/>
    </row>
    <row r="51" spans="1:10" s="27" customFormat="1" ht="15">
      <c r="A51" s="28"/>
      <c r="B51" s="23"/>
      <c r="C51" s="23"/>
      <c r="D51" s="23"/>
      <c r="E51" s="23"/>
      <c r="F51" s="26"/>
      <c r="G51" s="26"/>
      <c r="H51" s="26"/>
      <c r="I51" s="26"/>
      <c r="J51" s="26"/>
    </row>
    <row r="52" spans="1:8" ht="15">
      <c r="A52" s="435" t="str">
        <f>'1. Table of contents'!A31</f>
        <v>Partner 4 - </v>
      </c>
      <c r="B52" s="436"/>
      <c r="C52" s="436"/>
      <c r="D52" s="436"/>
      <c r="E52" s="437"/>
      <c r="G52" s="24"/>
      <c r="H52" s="30"/>
    </row>
    <row r="53" spans="1:8" ht="15">
      <c r="A53" s="292" t="s">
        <v>272</v>
      </c>
      <c r="B53" s="235">
        <f>'1. Table of contents'!E71</f>
        <v>0</v>
      </c>
      <c r="G53" s="24"/>
      <c r="H53" s="30"/>
    </row>
    <row r="54" spans="7:10" ht="15.75" thickBot="1">
      <c r="G54" s="31"/>
      <c r="H54" s="31"/>
      <c r="J54" s="31"/>
    </row>
    <row r="55" spans="1:10" ht="15">
      <c r="A55" s="148" t="s">
        <v>281</v>
      </c>
      <c r="B55" s="293" t="s">
        <v>286</v>
      </c>
      <c r="C55" s="56" t="s">
        <v>28</v>
      </c>
      <c r="D55" s="434" t="s">
        <v>287</v>
      </c>
      <c r="E55" s="434"/>
      <c r="F55" s="434"/>
      <c r="G55" s="434"/>
      <c r="H55" s="434"/>
      <c r="I55" s="434"/>
      <c r="J55" s="434"/>
    </row>
    <row r="56" spans="1:10" ht="18" customHeight="1">
      <c r="A56" s="149" t="s">
        <v>282</v>
      </c>
      <c r="B56" s="32">
        <f>+'2. Detailed Part'!Q31+'2. Detailed Part'!M89</f>
        <v>0</v>
      </c>
      <c r="C56" s="114">
        <f>IF(ISERR(B56/$B$24),"",B56/$B$24)</f>
      </c>
      <c r="D56" s="426"/>
      <c r="E56" s="427"/>
      <c r="F56" s="427"/>
      <c r="G56" s="427"/>
      <c r="H56" s="427"/>
      <c r="I56" s="427"/>
      <c r="J56" s="428"/>
    </row>
    <row r="57" spans="1:10" ht="15">
      <c r="A57" s="149" t="s">
        <v>283</v>
      </c>
      <c r="B57" s="32">
        <f>+'2. Detailed Part'!AB119</f>
        <v>0</v>
      </c>
      <c r="C57" s="114">
        <f>IF(ISERR(B57/$B$24),"",B57/$B$24)</f>
      </c>
      <c r="D57" s="429"/>
      <c r="E57" s="430"/>
      <c r="F57" s="430"/>
      <c r="G57" s="430"/>
      <c r="H57" s="430"/>
      <c r="I57" s="430"/>
      <c r="J57" s="431"/>
    </row>
    <row r="58" spans="1:10" ht="15.75" customHeight="1">
      <c r="A58" s="149" t="s">
        <v>284</v>
      </c>
      <c r="B58" s="32">
        <f>+'2. Detailed Part'!AB170</f>
        <v>0</v>
      </c>
      <c r="C58" s="114">
        <f>IF(ISERR(B58/$B$24),"",B58/$B$24)</f>
      </c>
      <c r="D58" s="429"/>
      <c r="E58" s="430"/>
      <c r="F58" s="430"/>
      <c r="G58" s="430"/>
      <c r="H58" s="430"/>
      <c r="I58" s="430"/>
      <c r="J58" s="431"/>
    </row>
    <row r="59" spans="1:10" ht="15">
      <c r="A59" s="149" t="s">
        <v>285</v>
      </c>
      <c r="B59" s="32">
        <f>+'2. Detailed Part'!K270</f>
        <v>0</v>
      </c>
      <c r="C59" s="114">
        <f>IF(ISERR(B59/$B$24),"",B59/$B$24)</f>
      </c>
      <c r="D59" s="433"/>
      <c r="E59" s="430"/>
      <c r="F59" s="430"/>
      <c r="G59" s="430"/>
      <c r="H59" s="430"/>
      <c r="I59" s="430"/>
      <c r="J59" s="431"/>
    </row>
    <row r="60" spans="1:10" ht="15">
      <c r="A60" s="150" t="s">
        <v>159</v>
      </c>
      <c r="B60" s="115">
        <f>SUM(B56:B59)</f>
        <v>0</v>
      </c>
      <c r="C60" s="114">
        <f>IF(ISERR(B60/$B$24),"",B60/$B$24)</f>
      </c>
      <c r="D60" s="433"/>
      <c r="E60" s="430"/>
      <c r="F60" s="430"/>
      <c r="G60" s="430"/>
      <c r="H60" s="430"/>
      <c r="I60" s="430"/>
      <c r="J60" s="431"/>
    </row>
    <row r="61" spans="1:10" ht="15" customHeight="1">
      <c r="A61" s="432" t="s">
        <v>304</v>
      </c>
      <c r="B61" s="432"/>
      <c r="C61" s="432"/>
      <c r="D61" s="432"/>
      <c r="E61" s="432"/>
      <c r="F61" s="432"/>
      <c r="G61" s="432"/>
      <c r="H61" s="432"/>
      <c r="I61" s="432"/>
      <c r="J61" s="432"/>
    </row>
    <row r="62" spans="1:25" ht="15.75">
      <c r="A62" s="304" t="s">
        <v>303</v>
      </c>
      <c r="B62" s="53"/>
      <c r="D62" s="2"/>
      <c r="E62" s="2"/>
      <c r="F62" s="2"/>
      <c r="G62" s="3"/>
      <c r="H62" s="3"/>
      <c r="I62" s="7"/>
      <c r="J62" s="7"/>
      <c r="K62" s="1"/>
      <c r="L62" s="1"/>
      <c r="M62" s="1"/>
      <c r="N62" s="1"/>
      <c r="O62" s="1"/>
      <c r="P62" s="1"/>
      <c r="Q62" s="1"/>
      <c r="V62" s="423"/>
      <c r="W62" s="424"/>
      <c r="X62" s="424"/>
      <c r="Y62" s="425"/>
    </row>
    <row r="63" spans="1:10" s="27" customFormat="1" ht="15">
      <c r="A63" s="28"/>
      <c r="B63" s="23"/>
      <c r="C63" s="23"/>
      <c r="D63" s="23"/>
      <c r="E63" s="23"/>
      <c r="F63" s="26"/>
      <c r="G63" s="26"/>
      <c r="H63" s="26"/>
      <c r="I63" s="26"/>
      <c r="J63" s="26"/>
    </row>
    <row r="64" spans="1:10" s="27" customFormat="1" ht="15">
      <c r="A64" s="22"/>
      <c r="B64" s="23"/>
      <c r="C64" s="23"/>
      <c r="D64" s="23"/>
      <c r="E64" s="23"/>
      <c r="F64" s="26"/>
      <c r="G64" s="26"/>
      <c r="H64" s="26"/>
      <c r="I64" s="26"/>
      <c r="J64" s="26"/>
    </row>
    <row r="65" spans="1:8" ht="15">
      <c r="A65" s="435" t="str">
        <f>'1. Table of contents'!A32</f>
        <v>Partner 5 - </v>
      </c>
      <c r="B65" s="436"/>
      <c r="C65" s="436"/>
      <c r="D65" s="436"/>
      <c r="E65" s="437"/>
      <c r="G65" s="24"/>
      <c r="H65" s="30"/>
    </row>
    <row r="66" spans="1:8" ht="15">
      <c r="A66" s="292" t="s">
        <v>272</v>
      </c>
      <c r="B66" s="235">
        <f>'1. Table of contents'!E84</f>
        <v>0</v>
      </c>
      <c r="G66" s="24"/>
      <c r="H66" s="30"/>
    </row>
    <row r="67" spans="7:10" ht="15.75" thickBot="1">
      <c r="G67" s="31"/>
      <c r="H67" s="31"/>
      <c r="J67" s="31"/>
    </row>
    <row r="68" spans="1:10" ht="15">
      <c r="A68" s="148" t="s">
        <v>281</v>
      </c>
      <c r="B68" s="293" t="s">
        <v>286</v>
      </c>
      <c r="C68" s="56" t="s">
        <v>28</v>
      </c>
      <c r="D68" s="434" t="s">
        <v>287</v>
      </c>
      <c r="E68" s="434"/>
      <c r="F68" s="434"/>
      <c r="G68" s="434"/>
      <c r="H68" s="434"/>
      <c r="I68" s="434"/>
      <c r="J68" s="434"/>
    </row>
    <row r="69" spans="1:10" ht="17.25" customHeight="1">
      <c r="A69" s="149" t="s">
        <v>282</v>
      </c>
      <c r="B69" s="32">
        <f>+'2. Detailed Part'!Q34+'2. Detailed Part'!M90</f>
        <v>0</v>
      </c>
      <c r="C69" s="114">
        <f>IF(ISERR(B69/$B$24),"",B69/$B$24)</f>
      </c>
      <c r="D69" s="426"/>
      <c r="E69" s="427"/>
      <c r="F69" s="427"/>
      <c r="G69" s="427"/>
      <c r="H69" s="427"/>
      <c r="I69" s="427"/>
      <c r="J69" s="428"/>
    </row>
    <row r="70" spans="1:10" ht="15">
      <c r="A70" s="149" t="s">
        <v>283</v>
      </c>
      <c r="B70" s="32">
        <f>+'2. Detailed Part'!AB120</f>
        <v>0</v>
      </c>
      <c r="C70" s="114">
        <f>IF(ISERR(B70/$B$24),"",B70/$B$24)</f>
      </c>
      <c r="D70" s="429"/>
      <c r="E70" s="430"/>
      <c r="F70" s="430"/>
      <c r="G70" s="430"/>
      <c r="H70" s="430"/>
      <c r="I70" s="430"/>
      <c r="J70" s="431"/>
    </row>
    <row r="71" spans="1:10" ht="15.75" customHeight="1">
      <c r="A71" s="149" t="s">
        <v>284</v>
      </c>
      <c r="B71" s="32">
        <f>+'2. Detailed Part'!AB171</f>
        <v>0</v>
      </c>
      <c r="C71" s="114">
        <f>IF(ISERR(B71/$B$24),"",B71/$B$24)</f>
      </c>
      <c r="D71" s="429"/>
      <c r="E71" s="430"/>
      <c r="F71" s="430"/>
      <c r="G71" s="430"/>
      <c r="H71" s="430"/>
      <c r="I71" s="430"/>
      <c r="J71" s="431"/>
    </row>
    <row r="72" spans="1:10" ht="15">
      <c r="A72" s="149" t="s">
        <v>285</v>
      </c>
      <c r="B72" s="32">
        <f>+'2. Detailed Part'!K271</f>
        <v>0</v>
      </c>
      <c r="C72" s="114">
        <f>IF(ISERR(B72/$B$24),"",B72/$B$24)</f>
      </c>
      <c r="D72" s="433"/>
      <c r="E72" s="430"/>
      <c r="F72" s="430"/>
      <c r="G72" s="430"/>
      <c r="H72" s="430"/>
      <c r="I72" s="430"/>
      <c r="J72" s="431"/>
    </row>
    <row r="73" spans="1:10" ht="15">
      <c r="A73" s="150" t="s">
        <v>159</v>
      </c>
      <c r="B73" s="115">
        <f>SUM(B69:B72)</f>
        <v>0</v>
      </c>
      <c r="C73" s="114">
        <f>IF(ISERR(B73/$B$24),"",B73/$B$24)</f>
      </c>
      <c r="D73" s="433"/>
      <c r="E73" s="430"/>
      <c r="F73" s="430"/>
      <c r="G73" s="430"/>
      <c r="H73" s="430"/>
      <c r="I73" s="430"/>
      <c r="J73" s="431"/>
    </row>
    <row r="74" spans="1:10" ht="15" customHeight="1">
      <c r="A74" s="432" t="s">
        <v>304</v>
      </c>
      <c r="B74" s="432"/>
      <c r="C74" s="432"/>
      <c r="D74" s="432"/>
      <c r="E74" s="432"/>
      <c r="F74" s="432"/>
      <c r="G74" s="432"/>
      <c r="H74" s="432"/>
      <c r="I74" s="432"/>
      <c r="J74" s="432"/>
    </row>
    <row r="75" spans="1:25" ht="15.75">
      <c r="A75" s="304" t="s">
        <v>303</v>
      </c>
      <c r="B75" s="53"/>
      <c r="D75" s="2"/>
      <c r="E75" s="2"/>
      <c r="F75" s="2"/>
      <c r="G75" s="3"/>
      <c r="H75" s="3"/>
      <c r="I75" s="7"/>
      <c r="J75" s="7"/>
      <c r="K75" s="1"/>
      <c r="L75" s="1"/>
      <c r="M75" s="1"/>
      <c r="N75" s="1"/>
      <c r="O75" s="1"/>
      <c r="P75" s="1"/>
      <c r="Q75" s="1"/>
      <c r="V75" s="423"/>
      <c r="W75" s="424"/>
      <c r="X75" s="424"/>
      <c r="Y75" s="425"/>
    </row>
    <row r="76" spans="1:10" s="27" customFormat="1" ht="15">
      <c r="A76" s="28"/>
      <c r="B76" s="23"/>
      <c r="C76" s="23"/>
      <c r="D76" s="23"/>
      <c r="E76" s="23"/>
      <c r="F76" s="26"/>
      <c r="G76" s="26"/>
      <c r="H76" s="26"/>
      <c r="I76" s="26"/>
      <c r="J76" s="26"/>
    </row>
    <row r="77" spans="1:10" s="27" customFormat="1" ht="15">
      <c r="A77" s="22"/>
      <c r="B77" s="23"/>
      <c r="C77" s="23"/>
      <c r="D77" s="23"/>
      <c r="E77" s="23"/>
      <c r="F77" s="26"/>
      <c r="G77" s="26"/>
      <c r="H77" s="26"/>
      <c r="I77" s="26"/>
      <c r="J77" s="26"/>
    </row>
    <row r="78" spans="1:8" ht="15">
      <c r="A78" s="435" t="str">
        <f>'1. Table of contents'!A33</f>
        <v>Partner 6 -</v>
      </c>
      <c r="B78" s="436"/>
      <c r="C78" s="436"/>
      <c r="D78" s="436"/>
      <c r="E78" s="437"/>
      <c r="G78" s="24"/>
      <c r="H78" s="30"/>
    </row>
    <row r="79" spans="1:8" ht="15">
      <c r="A79" s="292" t="s">
        <v>272</v>
      </c>
      <c r="B79" s="235">
        <f>'1. Table of contents'!E97</f>
        <v>0</v>
      </c>
      <c r="G79" s="24"/>
      <c r="H79" s="30"/>
    </row>
    <row r="80" spans="7:10" ht="15.75" thickBot="1">
      <c r="G80" s="31"/>
      <c r="H80" s="31"/>
      <c r="J80" s="31"/>
    </row>
    <row r="81" spans="1:10" ht="15">
      <c r="A81" s="148" t="s">
        <v>281</v>
      </c>
      <c r="B81" s="293" t="s">
        <v>286</v>
      </c>
      <c r="C81" s="56" t="s">
        <v>28</v>
      </c>
      <c r="D81" s="434" t="s">
        <v>287</v>
      </c>
      <c r="E81" s="434"/>
      <c r="F81" s="434"/>
      <c r="G81" s="434"/>
      <c r="H81" s="434"/>
      <c r="I81" s="434"/>
      <c r="J81" s="434"/>
    </row>
    <row r="82" spans="1:10" ht="21.75" customHeight="1">
      <c r="A82" s="149" t="s">
        <v>282</v>
      </c>
      <c r="B82" s="32">
        <f>+'2. Detailed Part'!Q37+'2. Detailed Part'!M91</f>
        <v>0</v>
      </c>
      <c r="C82" s="114">
        <f>IF(ISERR(B82/$B$24),"",B82/$B$24)</f>
      </c>
      <c r="D82" s="426"/>
      <c r="E82" s="427"/>
      <c r="F82" s="427"/>
      <c r="G82" s="427"/>
      <c r="H82" s="427"/>
      <c r="I82" s="427"/>
      <c r="J82" s="428"/>
    </row>
    <row r="83" spans="1:10" ht="15">
      <c r="A83" s="149" t="s">
        <v>283</v>
      </c>
      <c r="B83" s="32">
        <f>+'2. Detailed Part'!AB121</f>
        <v>0</v>
      </c>
      <c r="C83" s="114">
        <f>IF(ISERR(B83/$B$24),"",B83/$B$24)</f>
      </c>
      <c r="D83" s="429"/>
      <c r="E83" s="430"/>
      <c r="F83" s="430"/>
      <c r="G83" s="430"/>
      <c r="H83" s="430"/>
      <c r="I83" s="430"/>
      <c r="J83" s="431"/>
    </row>
    <row r="84" spans="1:10" ht="16.5" customHeight="1">
      <c r="A84" s="149" t="s">
        <v>284</v>
      </c>
      <c r="B84" s="32">
        <f>+'2. Detailed Part'!AB172</f>
        <v>0</v>
      </c>
      <c r="C84" s="114">
        <f>IF(ISERR(B84/$B$24),"",B84/$B$24)</f>
      </c>
      <c r="D84" s="429"/>
      <c r="E84" s="430"/>
      <c r="F84" s="430"/>
      <c r="G84" s="430"/>
      <c r="H84" s="430"/>
      <c r="I84" s="430"/>
      <c r="J84" s="431"/>
    </row>
    <row r="85" spans="1:10" ht="15">
      <c r="A85" s="149" t="s">
        <v>285</v>
      </c>
      <c r="B85" s="32">
        <f>+'2. Detailed Part'!K272</f>
        <v>0</v>
      </c>
      <c r="C85" s="114">
        <f>IF(ISERR(B85/$B$24),"",B85/$B$24)</f>
      </c>
      <c r="D85" s="433"/>
      <c r="E85" s="430"/>
      <c r="F85" s="430"/>
      <c r="G85" s="430"/>
      <c r="H85" s="430"/>
      <c r="I85" s="430"/>
      <c r="J85" s="431"/>
    </row>
    <row r="86" spans="1:10" ht="15">
      <c r="A86" s="150" t="s">
        <v>159</v>
      </c>
      <c r="B86" s="115">
        <f>SUM(B82:B85)</f>
        <v>0</v>
      </c>
      <c r="C86" s="114">
        <f>IF(ISERR(B86/$B$24),"",B86/$B$24)</f>
      </c>
      <c r="D86" s="433"/>
      <c r="E86" s="430"/>
      <c r="F86" s="430"/>
      <c r="G86" s="430"/>
      <c r="H86" s="430"/>
      <c r="I86" s="430"/>
      <c r="J86" s="431"/>
    </row>
    <row r="87" spans="1:10" ht="15" customHeight="1">
      <c r="A87" s="432" t="s">
        <v>304</v>
      </c>
      <c r="B87" s="432"/>
      <c r="C87" s="432"/>
      <c r="D87" s="432"/>
      <c r="E87" s="432"/>
      <c r="F87" s="432"/>
      <c r="G87" s="432"/>
      <c r="H87" s="432"/>
      <c r="I87" s="432"/>
      <c r="J87" s="432"/>
    </row>
    <row r="88" spans="1:25" ht="15.75">
      <c r="A88" s="304" t="s">
        <v>303</v>
      </c>
      <c r="B88" s="53"/>
      <c r="D88" s="2"/>
      <c r="E88" s="2"/>
      <c r="F88" s="2"/>
      <c r="G88" s="3"/>
      <c r="H88" s="3"/>
      <c r="I88" s="7"/>
      <c r="J88" s="7"/>
      <c r="K88" s="1"/>
      <c r="L88" s="1"/>
      <c r="M88" s="1"/>
      <c r="N88" s="1"/>
      <c r="O88" s="1"/>
      <c r="P88" s="1"/>
      <c r="Q88" s="1"/>
      <c r="V88" s="423"/>
      <c r="W88" s="424"/>
      <c r="X88" s="424"/>
      <c r="Y88" s="425"/>
    </row>
    <row r="89" spans="1:10" s="27" customFormat="1" ht="15">
      <c r="A89" s="28"/>
      <c r="B89" s="23"/>
      <c r="C89" s="23"/>
      <c r="D89" s="23"/>
      <c r="E89" s="23"/>
      <c r="F89" s="26"/>
      <c r="G89" s="26"/>
      <c r="H89" s="26"/>
      <c r="I89" s="26"/>
      <c r="J89" s="26"/>
    </row>
    <row r="90" spans="1:10" s="27" customFormat="1" ht="15">
      <c r="A90" s="22"/>
      <c r="B90" s="26"/>
      <c r="C90" s="26"/>
      <c r="E90" s="26"/>
      <c r="F90" s="26"/>
      <c r="G90" s="26"/>
      <c r="H90" s="26"/>
      <c r="I90" s="26"/>
      <c r="J90" s="26"/>
    </row>
    <row r="91" spans="1:8" ht="15">
      <c r="A91" s="435" t="str">
        <f>'1. Table of contents'!A34</f>
        <v>Partner 7 -</v>
      </c>
      <c r="B91" s="436"/>
      <c r="C91" s="436"/>
      <c r="D91" s="436"/>
      <c r="E91" s="437"/>
      <c r="G91" s="24"/>
      <c r="H91" s="30"/>
    </row>
    <row r="92" spans="1:8" ht="15">
      <c r="A92" s="292" t="s">
        <v>272</v>
      </c>
      <c r="B92" s="235">
        <f>'1. Table of contents'!E110</f>
        <v>0</v>
      </c>
      <c r="G92" s="24"/>
      <c r="H92" s="30"/>
    </row>
    <row r="93" spans="7:10" ht="15.75" thickBot="1">
      <c r="G93" s="31"/>
      <c r="H93" s="31"/>
      <c r="J93" s="31"/>
    </row>
    <row r="94" spans="1:10" ht="15">
      <c r="A94" s="148" t="s">
        <v>281</v>
      </c>
      <c r="B94" s="293" t="s">
        <v>286</v>
      </c>
      <c r="C94" s="56" t="s">
        <v>28</v>
      </c>
      <c r="D94" s="434" t="s">
        <v>287</v>
      </c>
      <c r="E94" s="434"/>
      <c r="F94" s="434"/>
      <c r="G94" s="434"/>
      <c r="H94" s="434"/>
      <c r="I94" s="434"/>
      <c r="J94" s="434"/>
    </row>
    <row r="95" spans="1:10" ht="21" customHeight="1">
      <c r="A95" s="149" t="s">
        <v>282</v>
      </c>
      <c r="B95" s="32">
        <f>+'2. Detailed Part'!Q40+'2. Detailed Part'!M92</f>
        <v>0</v>
      </c>
      <c r="C95" s="114">
        <f>IF(ISERR(B95/$B$24),"",B95/$B$24)</f>
      </c>
      <c r="D95" s="426"/>
      <c r="E95" s="427"/>
      <c r="F95" s="427"/>
      <c r="G95" s="427"/>
      <c r="H95" s="427"/>
      <c r="I95" s="427"/>
      <c r="J95" s="428"/>
    </row>
    <row r="96" spans="1:10" ht="15">
      <c r="A96" s="149" t="s">
        <v>283</v>
      </c>
      <c r="B96" s="32">
        <f>+'2. Detailed Part'!AB122</f>
        <v>0</v>
      </c>
      <c r="C96" s="114">
        <f>IF(ISERR(B96/$B$24),"",B96/$B$24)</f>
      </c>
      <c r="D96" s="429"/>
      <c r="E96" s="430"/>
      <c r="F96" s="430"/>
      <c r="G96" s="430"/>
      <c r="H96" s="430"/>
      <c r="I96" s="430"/>
      <c r="J96" s="431"/>
    </row>
    <row r="97" spans="1:10" ht="15" customHeight="1">
      <c r="A97" s="149" t="s">
        <v>284</v>
      </c>
      <c r="B97" s="32">
        <f>+'2. Detailed Part'!AB173</f>
        <v>0</v>
      </c>
      <c r="C97" s="114">
        <f>IF(ISERR(B97/$B$24),"",B97/$B$24)</f>
      </c>
      <c r="D97" s="429"/>
      <c r="E97" s="430"/>
      <c r="F97" s="430"/>
      <c r="G97" s="430"/>
      <c r="H97" s="430"/>
      <c r="I97" s="430"/>
      <c r="J97" s="431"/>
    </row>
    <row r="98" spans="1:10" ht="15">
      <c r="A98" s="149" t="s">
        <v>285</v>
      </c>
      <c r="B98" s="32">
        <f>+'2. Detailed Part'!K273</f>
        <v>0</v>
      </c>
      <c r="C98" s="114">
        <f>IF(ISERR(B98/$B$24),"",B98/$B$24)</f>
      </c>
      <c r="D98" s="433"/>
      <c r="E98" s="430"/>
      <c r="F98" s="430"/>
      <c r="G98" s="430"/>
      <c r="H98" s="430"/>
      <c r="I98" s="430"/>
      <c r="J98" s="431"/>
    </row>
    <row r="99" spans="1:10" ht="15">
      <c r="A99" s="150" t="s">
        <v>159</v>
      </c>
      <c r="B99" s="115">
        <f>SUM(B95:B98)</f>
        <v>0</v>
      </c>
      <c r="C99" s="114">
        <f>IF(ISERR(B99/$B$24),"",B99/$B$24)</f>
      </c>
      <c r="D99" s="433"/>
      <c r="E99" s="430"/>
      <c r="F99" s="430"/>
      <c r="G99" s="430"/>
      <c r="H99" s="430"/>
      <c r="I99" s="430"/>
      <c r="J99" s="431"/>
    </row>
    <row r="100" spans="1:10" ht="15" customHeight="1">
      <c r="A100" s="432" t="s">
        <v>304</v>
      </c>
      <c r="B100" s="432"/>
      <c r="C100" s="432"/>
      <c r="D100" s="432"/>
      <c r="E100" s="432"/>
      <c r="F100" s="432"/>
      <c r="G100" s="432"/>
      <c r="H100" s="432"/>
      <c r="I100" s="432"/>
      <c r="J100" s="432"/>
    </row>
    <row r="101" spans="1:25" ht="15.75">
      <c r="A101" s="304" t="s">
        <v>303</v>
      </c>
      <c r="B101" s="53"/>
      <c r="D101" s="2"/>
      <c r="E101" s="2"/>
      <c r="F101" s="2"/>
      <c r="G101" s="3"/>
      <c r="H101" s="3"/>
      <c r="I101" s="7"/>
      <c r="J101" s="7"/>
      <c r="K101" s="1"/>
      <c r="L101" s="1"/>
      <c r="M101" s="1"/>
      <c r="N101" s="1"/>
      <c r="O101" s="1"/>
      <c r="P101" s="1"/>
      <c r="Q101" s="1"/>
      <c r="V101" s="423"/>
      <c r="W101" s="424"/>
      <c r="X101" s="424"/>
      <c r="Y101" s="425"/>
    </row>
    <row r="102" spans="1:10" s="27" customFormat="1" ht="15">
      <c r="A102" s="28"/>
      <c r="B102" s="23"/>
      <c r="C102" s="23"/>
      <c r="D102" s="23"/>
      <c r="E102" s="23"/>
      <c r="F102" s="26"/>
      <c r="G102" s="26"/>
      <c r="H102" s="26"/>
      <c r="I102" s="26"/>
      <c r="J102" s="26"/>
    </row>
    <row r="103" spans="1:25" ht="15.75">
      <c r="A103" s="203"/>
      <c r="B103" s="8"/>
      <c r="D103" s="2"/>
      <c r="E103" s="2"/>
      <c r="F103" s="2"/>
      <c r="G103" s="3"/>
      <c r="H103" s="3"/>
      <c r="I103" s="7"/>
      <c r="J103" s="7"/>
      <c r="K103" s="1"/>
      <c r="L103" s="1"/>
      <c r="M103" s="1"/>
      <c r="N103" s="1"/>
      <c r="O103" s="1"/>
      <c r="P103" s="1"/>
      <c r="Q103" s="1"/>
      <c r="V103" s="9"/>
      <c r="W103" s="9"/>
      <c r="X103" s="9"/>
      <c r="Y103" s="9"/>
    </row>
    <row r="104" spans="1:8" ht="15">
      <c r="A104" s="435" t="str">
        <f>'1. Table of contents'!A35</f>
        <v>Partner 8 -</v>
      </c>
      <c r="B104" s="436"/>
      <c r="C104" s="436"/>
      <c r="D104" s="436"/>
      <c r="E104" s="437"/>
      <c r="G104" s="24"/>
      <c r="H104" s="30"/>
    </row>
    <row r="105" spans="1:8" ht="15">
      <c r="A105" s="292" t="s">
        <v>272</v>
      </c>
      <c r="B105" s="235">
        <f>'1. Table of contents'!E123</f>
        <v>0</v>
      </c>
      <c r="G105" s="24"/>
      <c r="H105" s="30"/>
    </row>
    <row r="106" spans="7:10" ht="15.75" thickBot="1">
      <c r="G106" s="31"/>
      <c r="H106" s="31"/>
      <c r="J106" s="31"/>
    </row>
    <row r="107" spans="1:10" ht="15">
      <c r="A107" s="148" t="s">
        <v>281</v>
      </c>
      <c r="B107" s="293" t="s">
        <v>286</v>
      </c>
      <c r="C107" s="56" t="s">
        <v>28</v>
      </c>
      <c r="D107" s="434" t="s">
        <v>287</v>
      </c>
      <c r="E107" s="434"/>
      <c r="F107" s="434"/>
      <c r="G107" s="434"/>
      <c r="H107" s="434"/>
      <c r="I107" s="434"/>
      <c r="J107" s="434"/>
    </row>
    <row r="108" spans="1:10" ht="19.5" customHeight="1">
      <c r="A108" s="149" t="s">
        <v>282</v>
      </c>
      <c r="B108" s="32">
        <f>+'2. Detailed Part'!Q43+'2. Detailed Part'!M93</f>
        <v>0</v>
      </c>
      <c r="C108" s="114">
        <f>IF(ISERR(B108/$B$24),"",B108/$B$24)</f>
      </c>
      <c r="D108" s="426"/>
      <c r="E108" s="427"/>
      <c r="F108" s="427"/>
      <c r="G108" s="427"/>
      <c r="H108" s="427"/>
      <c r="I108" s="427"/>
      <c r="J108" s="428"/>
    </row>
    <row r="109" spans="1:10" ht="15">
      <c r="A109" s="149" t="s">
        <v>283</v>
      </c>
      <c r="B109" s="32">
        <f>+'2. Detailed Part'!AB123</f>
        <v>0</v>
      </c>
      <c r="C109" s="114">
        <f>IF(ISERR(B109/$B$24),"",B109/$B$24)</f>
      </c>
      <c r="D109" s="429"/>
      <c r="E109" s="430"/>
      <c r="F109" s="430"/>
      <c r="G109" s="430"/>
      <c r="H109" s="430"/>
      <c r="I109" s="430"/>
      <c r="J109" s="431"/>
    </row>
    <row r="110" spans="1:10" ht="15" customHeight="1">
      <c r="A110" s="149" t="s">
        <v>284</v>
      </c>
      <c r="B110" s="32">
        <f>+'2. Detailed Part'!AB174</f>
        <v>0</v>
      </c>
      <c r="C110" s="114">
        <f>IF(ISERR(B110/$B$24),"",B110/$B$24)</f>
      </c>
      <c r="D110" s="429"/>
      <c r="E110" s="430"/>
      <c r="F110" s="430"/>
      <c r="G110" s="430"/>
      <c r="H110" s="430"/>
      <c r="I110" s="430"/>
      <c r="J110" s="431"/>
    </row>
    <row r="111" spans="1:10" ht="15">
      <c r="A111" s="149" t="s">
        <v>285</v>
      </c>
      <c r="B111" s="32">
        <f>+'2. Detailed Part'!K274</f>
        <v>0</v>
      </c>
      <c r="C111" s="114">
        <f>IF(ISERR(B111/$B$24),"",B111/$B$24)</f>
      </c>
      <c r="D111" s="433"/>
      <c r="E111" s="430"/>
      <c r="F111" s="430"/>
      <c r="G111" s="430"/>
      <c r="H111" s="430"/>
      <c r="I111" s="430"/>
      <c r="J111" s="431"/>
    </row>
    <row r="112" spans="1:10" ht="15">
      <c r="A112" s="150" t="s">
        <v>159</v>
      </c>
      <c r="B112" s="115">
        <f>SUM(B108:B111)</f>
        <v>0</v>
      </c>
      <c r="C112" s="114">
        <f>IF(ISERR(B112/$B$24),"",B112/$B$24)</f>
      </c>
      <c r="D112" s="433"/>
      <c r="E112" s="430"/>
      <c r="F112" s="430"/>
      <c r="G112" s="430"/>
      <c r="H112" s="430"/>
      <c r="I112" s="430"/>
      <c r="J112" s="431"/>
    </row>
    <row r="113" spans="1:10" ht="15" customHeight="1">
      <c r="A113" s="432" t="s">
        <v>304</v>
      </c>
      <c r="B113" s="432"/>
      <c r="C113" s="432"/>
      <c r="D113" s="432"/>
      <c r="E113" s="432"/>
      <c r="F113" s="432"/>
      <c r="G113" s="432"/>
      <c r="H113" s="432"/>
      <c r="I113" s="432"/>
      <c r="J113" s="432"/>
    </row>
    <row r="114" spans="1:25" ht="15.75">
      <c r="A114" s="304" t="s">
        <v>303</v>
      </c>
      <c r="B114" s="53"/>
      <c r="D114" s="2"/>
      <c r="E114" s="2"/>
      <c r="F114" s="2"/>
      <c r="G114" s="3"/>
      <c r="H114" s="3"/>
      <c r="I114" s="7"/>
      <c r="J114" s="7"/>
      <c r="K114" s="1"/>
      <c r="L114" s="1"/>
      <c r="M114" s="1"/>
      <c r="N114" s="1"/>
      <c r="O114" s="1"/>
      <c r="P114" s="1"/>
      <c r="Q114" s="1"/>
      <c r="V114" s="423"/>
      <c r="W114" s="424"/>
      <c r="X114" s="424"/>
      <c r="Y114" s="425"/>
    </row>
    <row r="115" spans="1:10" s="27" customFormat="1" ht="15">
      <c r="A115" s="28"/>
      <c r="B115" s="23"/>
      <c r="C115" s="23"/>
      <c r="D115" s="23"/>
      <c r="E115" s="23"/>
      <c r="F115" s="26"/>
      <c r="G115" s="26"/>
      <c r="H115" s="26"/>
      <c r="I115" s="26"/>
      <c r="J115" s="26"/>
    </row>
    <row r="116" spans="1:25" ht="15.75">
      <c r="A116" s="203"/>
      <c r="B116" s="8"/>
      <c r="D116" s="2"/>
      <c r="E116" s="2"/>
      <c r="F116" s="2"/>
      <c r="G116" s="3"/>
      <c r="H116" s="3"/>
      <c r="I116" s="7"/>
      <c r="J116" s="7"/>
      <c r="K116" s="1"/>
      <c r="L116" s="1"/>
      <c r="M116" s="1"/>
      <c r="N116" s="1"/>
      <c r="O116" s="1"/>
      <c r="P116" s="1"/>
      <c r="Q116" s="1"/>
      <c r="V116" s="9"/>
      <c r="W116" s="9"/>
      <c r="X116" s="9"/>
      <c r="Y116" s="9"/>
    </row>
    <row r="117" spans="1:8" ht="15">
      <c r="A117" s="435" t="str">
        <f>'1. Table of contents'!A36</f>
        <v>Partner 9 -</v>
      </c>
      <c r="B117" s="436"/>
      <c r="C117" s="436"/>
      <c r="D117" s="436"/>
      <c r="E117" s="437"/>
      <c r="G117" s="24"/>
      <c r="H117" s="30"/>
    </row>
    <row r="118" spans="1:8" ht="15">
      <c r="A118" s="292" t="s">
        <v>272</v>
      </c>
      <c r="B118" s="235">
        <f>'1. Table of contents'!E136</f>
        <v>0</v>
      </c>
      <c r="G118" s="24"/>
      <c r="H118" s="30"/>
    </row>
    <row r="119" spans="7:10" ht="15.75" thickBot="1">
      <c r="G119" s="31"/>
      <c r="H119" s="31"/>
      <c r="J119" s="31"/>
    </row>
    <row r="120" spans="1:10" ht="15">
      <c r="A120" s="148" t="s">
        <v>281</v>
      </c>
      <c r="B120" s="293" t="s">
        <v>286</v>
      </c>
      <c r="C120" s="56" t="s">
        <v>28</v>
      </c>
      <c r="D120" s="434" t="s">
        <v>287</v>
      </c>
      <c r="E120" s="434"/>
      <c r="F120" s="434"/>
      <c r="G120" s="434"/>
      <c r="H120" s="434"/>
      <c r="I120" s="434"/>
      <c r="J120" s="434"/>
    </row>
    <row r="121" spans="1:10" ht="16.5" customHeight="1">
      <c r="A121" s="149" t="s">
        <v>282</v>
      </c>
      <c r="B121" s="32">
        <f>+'2. Detailed Part'!Q46+'2. Detailed Part'!M94</f>
        <v>0</v>
      </c>
      <c r="C121" s="114">
        <f>IF(ISERR(B121/$B$24),"",B121/$B$24)</f>
      </c>
      <c r="D121" s="426"/>
      <c r="E121" s="427"/>
      <c r="F121" s="427"/>
      <c r="G121" s="427"/>
      <c r="H121" s="427"/>
      <c r="I121" s="427"/>
      <c r="J121" s="428"/>
    </row>
    <row r="122" spans="1:10" ht="15">
      <c r="A122" s="149" t="s">
        <v>283</v>
      </c>
      <c r="B122" s="32">
        <f>+'2. Detailed Part'!AB124</f>
        <v>0</v>
      </c>
      <c r="C122" s="114">
        <f>IF(ISERR(B122/$B$24),"",B122/$B$24)</f>
      </c>
      <c r="D122" s="429"/>
      <c r="E122" s="430"/>
      <c r="F122" s="430"/>
      <c r="G122" s="430"/>
      <c r="H122" s="430"/>
      <c r="I122" s="430"/>
      <c r="J122" s="431"/>
    </row>
    <row r="123" spans="1:10" ht="15" customHeight="1">
      <c r="A123" s="149" t="s">
        <v>284</v>
      </c>
      <c r="B123" s="32">
        <f>+'2. Detailed Part'!AB175</f>
        <v>0</v>
      </c>
      <c r="C123" s="114">
        <f>IF(ISERR(B123/$B$24),"",B123/$B$24)</f>
      </c>
      <c r="D123" s="429"/>
      <c r="E123" s="430"/>
      <c r="F123" s="430"/>
      <c r="G123" s="430"/>
      <c r="H123" s="430"/>
      <c r="I123" s="430"/>
      <c r="J123" s="431"/>
    </row>
    <row r="124" spans="1:10" ht="15">
      <c r="A124" s="149" t="s">
        <v>285</v>
      </c>
      <c r="B124" s="32">
        <f>+'2. Detailed Part'!K275</f>
        <v>0</v>
      </c>
      <c r="C124" s="114">
        <f>IF(ISERR(B124/$B$24),"",B124/$B$24)</f>
      </c>
      <c r="D124" s="433"/>
      <c r="E124" s="430"/>
      <c r="F124" s="430"/>
      <c r="G124" s="430"/>
      <c r="H124" s="430"/>
      <c r="I124" s="430"/>
      <c r="J124" s="431"/>
    </row>
    <row r="125" spans="1:10" ht="15">
      <c r="A125" s="150" t="s">
        <v>159</v>
      </c>
      <c r="B125" s="115">
        <f>SUM(B121:B124)</f>
        <v>0</v>
      </c>
      <c r="C125" s="114">
        <f>IF(ISERR(B125/$B$24),"",B125/$B$24)</f>
      </c>
      <c r="D125" s="433"/>
      <c r="E125" s="430"/>
      <c r="F125" s="430"/>
      <c r="G125" s="430"/>
      <c r="H125" s="430"/>
      <c r="I125" s="430"/>
      <c r="J125" s="431"/>
    </row>
    <row r="126" spans="1:10" ht="15" customHeight="1">
      <c r="A126" s="432" t="s">
        <v>304</v>
      </c>
      <c r="B126" s="432"/>
      <c r="C126" s="432"/>
      <c r="D126" s="432"/>
      <c r="E126" s="432"/>
      <c r="F126" s="432"/>
      <c r="G126" s="432"/>
      <c r="H126" s="432"/>
      <c r="I126" s="432"/>
      <c r="J126" s="432"/>
    </row>
    <row r="127" spans="1:25" ht="15.75">
      <c r="A127" s="304" t="s">
        <v>303</v>
      </c>
      <c r="B127" s="53"/>
      <c r="D127" s="2"/>
      <c r="E127" s="2"/>
      <c r="F127" s="2"/>
      <c r="G127" s="3"/>
      <c r="H127" s="3"/>
      <c r="I127" s="7"/>
      <c r="J127" s="7"/>
      <c r="K127" s="1"/>
      <c r="L127" s="1"/>
      <c r="M127" s="1"/>
      <c r="N127" s="1"/>
      <c r="O127" s="1"/>
      <c r="P127" s="1"/>
      <c r="Q127" s="1"/>
      <c r="V127" s="423"/>
      <c r="W127" s="424"/>
      <c r="X127" s="424"/>
      <c r="Y127" s="425"/>
    </row>
    <row r="128" spans="1:10" s="27" customFormat="1" ht="15">
      <c r="A128" s="28"/>
      <c r="B128" s="23"/>
      <c r="C128" s="23"/>
      <c r="D128" s="23"/>
      <c r="E128" s="23"/>
      <c r="F128" s="26"/>
      <c r="G128" s="26"/>
      <c r="H128" s="26"/>
      <c r="I128" s="26"/>
      <c r="J128" s="26"/>
    </row>
    <row r="129" spans="1:25" ht="15.75">
      <c r="A129" s="203"/>
      <c r="B129" s="8"/>
      <c r="D129" s="2"/>
      <c r="E129" s="2"/>
      <c r="F129" s="2"/>
      <c r="G129" s="3"/>
      <c r="H129" s="3"/>
      <c r="I129" s="7"/>
      <c r="J129" s="7"/>
      <c r="K129" s="1"/>
      <c r="L129" s="1"/>
      <c r="M129" s="1"/>
      <c r="N129" s="1"/>
      <c r="O129" s="1"/>
      <c r="P129" s="1"/>
      <c r="Q129" s="1"/>
      <c r="V129" s="9"/>
      <c r="W129" s="9"/>
      <c r="X129" s="9"/>
      <c r="Y129" s="9"/>
    </row>
    <row r="130" spans="1:8" ht="15">
      <c r="A130" s="435" t="str">
        <f>'1. Table of contents'!A37</f>
        <v>Partner 10 -</v>
      </c>
      <c r="B130" s="436"/>
      <c r="C130" s="436"/>
      <c r="D130" s="436"/>
      <c r="E130" s="437"/>
      <c r="G130" s="24"/>
      <c r="H130" s="30"/>
    </row>
    <row r="131" spans="1:8" ht="15">
      <c r="A131" s="292" t="s">
        <v>272</v>
      </c>
      <c r="B131" s="235">
        <f>'1. Table of contents'!E149</f>
        <v>0</v>
      </c>
      <c r="G131" s="24"/>
      <c r="H131" s="30"/>
    </row>
    <row r="132" spans="7:10" ht="15.75" thickBot="1">
      <c r="G132" s="31"/>
      <c r="H132" s="31"/>
      <c r="J132" s="31"/>
    </row>
    <row r="133" spans="1:10" ht="15">
      <c r="A133" s="148" t="s">
        <v>281</v>
      </c>
      <c r="B133" s="293" t="s">
        <v>286</v>
      </c>
      <c r="C133" s="56" t="s">
        <v>28</v>
      </c>
      <c r="D133" s="434" t="s">
        <v>287</v>
      </c>
      <c r="E133" s="434"/>
      <c r="F133" s="434"/>
      <c r="G133" s="434"/>
      <c r="H133" s="434"/>
      <c r="I133" s="434"/>
      <c r="J133" s="434"/>
    </row>
    <row r="134" spans="1:10" ht="16.5" customHeight="1">
      <c r="A134" s="149" t="s">
        <v>282</v>
      </c>
      <c r="B134" s="32">
        <f>+'2. Detailed Part'!Q49+'2. Detailed Part'!M95</f>
        <v>0</v>
      </c>
      <c r="C134" s="114">
        <f>IF(ISERR(B134/$B$24),"",B134/$B$24)</f>
      </c>
      <c r="D134" s="426"/>
      <c r="E134" s="427"/>
      <c r="F134" s="427"/>
      <c r="G134" s="427"/>
      <c r="H134" s="427"/>
      <c r="I134" s="427"/>
      <c r="J134" s="428"/>
    </row>
    <row r="135" spans="1:10" ht="15">
      <c r="A135" s="149" t="s">
        <v>283</v>
      </c>
      <c r="B135" s="32">
        <f>+'2. Detailed Part'!AB125</f>
        <v>0</v>
      </c>
      <c r="C135" s="114">
        <f>IF(ISERR(B135/$B$24),"",B135/$B$24)</f>
      </c>
      <c r="D135" s="429"/>
      <c r="E135" s="430"/>
      <c r="F135" s="430"/>
      <c r="G135" s="430"/>
      <c r="H135" s="430"/>
      <c r="I135" s="430"/>
      <c r="J135" s="431"/>
    </row>
    <row r="136" spans="1:10" ht="15.75" customHeight="1">
      <c r="A136" s="149" t="s">
        <v>284</v>
      </c>
      <c r="B136" s="32">
        <f>+'2. Detailed Part'!AB176</f>
        <v>0</v>
      </c>
      <c r="C136" s="114">
        <f>IF(ISERR(B136/$B$24),"",B136/$B$24)</f>
      </c>
      <c r="D136" s="429"/>
      <c r="E136" s="430"/>
      <c r="F136" s="430"/>
      <c r="G136" s="430"/>
      <c r="H136" s="430"/>
      <c r="I136" s="430"/>
      <c r="J136" s="431"/>
    </row>
    <row r="137" spans="1:10" ht="15">
      <c r="A137" s="149" t="s">
        <v>285</v>
      </c>
      <c r="B137" s="32">
        <f>+'2. Detailed Part'!K276</f>
        <v>0</v>
      </c>
      <c r="C137" s="114">
        <f>IF(ISERR(B137/$B$24),"",B137/$B$24)</f>
      </c>
      <c r="D137" s="433"/>
      <c r="E137" s="430"/>
      <c r="F137" s="430"/>
      <c r="G137" s="430"/>
      <c r="H137" s="430"/>
      <c r="I137" s="430"/>
      <c r="J137" s="431"/>
    </row>
    <row r="138" spans="1:10" ht="15">
      <c r="A138" s="150" t="s">
        <v>159</v>
      </c>
      <c r="B138" s="115">
        <f>SUM(B134:B137)</f>
        <v>0</v>
      </c>
      <c r="C138" s="114">
        <f>IF(ISERR(B138/$B$24),"",B138/$B$24)</f>
      </c>
      <c r="D138" s="433"/>
      <c r="E138" s="430"/>
      <c r="F138" s="430"/>
      <c r="G138" s="430"/>
      <c r="H138" s="430"/>
      <c r="I138" s="430"/>
      <c r="J138" s="431"/>
    </row>
    <row r="139" spans="1:10" ht="15" customHeight="1">
      <c r="A139" s="432" t="s">
        <v>304</v>
      </c>
      <c r="B139" s="432"/>
      <c r="C139" s="432"/>
      <c r="D139" s="432"/>
      <c r="E139" s="432"/>
      <c r="F139" s="432"/>
      <c r="G139" s="432"/>
      <c r="H139" s="432"/>
      <c r="I139" s="432"/>
      <c r="J139" s="432"/>
    </row>
    <row r="140" spans="1:25" ht="15.75">
      <c r="A140" s="304" t="s">
        <v>303</v>
      </c>
      <c r="B140" s="53"/>
      <c r="D140" s="2"/>
      <c r="E140" s="2"/>
      <c r="F140" s="2"/>
      <c r="G140" s="3"/>
      <c r="H140" s="3"/>
      <c r="I140" s="7"/>
      <c r="J140" s="7"/>
      <c r="K140" s="1"/>
      <c r="L140" s="1"/>
      <c r="M140" s="1"/>
      <c r="N140" s="1"/>
      <c r="O140" s="1"/>
      <c r="P140" s="1"/>
      <c r="Q140" s="1"/>
      <c r="V140" s="423"/>
      <c r="W140" s="424"/>
      <c r="X140" s="424"/>
      <c r="Y140" s="425"/>
    </row>
    <row r="141" spans="1:10" s="27" customFormat="1" ht="15">
      <c r="A141" s="28"/>
      <c r="B141" s="23"/>
      <c r="C141" s="23"/>
      <c r="D141" s="23"/>
      <c r="E141" s="23"/>
      <c r="F141" s="26"/>
      <c r="G141" s="26"/>
      <c r="H141" s="26"/>
      <c r="I141" s="26"/>
      <c r="J141" s="26"/>
    </row>
    <row r="142" spans="1:25" ht="15.75">
      <c r="A142" s="203"/>
      <c r="B142" s="8"/>
      <c r="D142" s="2"/>
      <c r="E142" s="2"/>
      <c r="F142" s="2"/>
      <c r="G142" s="3"/>
      <c r="H142" s="3"/>
      <c r="I142" s="7"/>
      <c r="J142" s="7"/>
      <c r="K142" s="1"/>
      <c r="L142" s="1"/>
      <c r="M142" s="1"/>
      <c r="N142" s="1"/>
      <c r="O142" s="1"/>
      <c r="P142" s="1"/>
      <c r="Q142" s="1"/>
      <c r="V142" s="9"/>
      <c r="W142" s="9"/>
      <c r="X142" s="9"/>
      <c r="Y142" s="9"/>
    </row>
    <row r="143" spans="1:8" ht="15">
      <c r="A143" s="435" t="str">
        <f>'1. Table of contents'!A38</f>
        <v>Partner 11 -</v>
      </c>
      <c r="B143" s="436"/>
      <c r="C143" s="436"/>
      <c r="D143" s="436"/>
      <c r="E143" s="437"/>
      <c r="G143" s="24"/>
      <c r="H143" s="30"/>
    </row>
    <row r="144" spans="1:8" ht="15">
      <c r="A144" s="292" t="s">
        <v>272</v>
      </c>
      <c r="B144" s="235">
        <f>'1. Table of contents'!E162</f>
        <v>0</v>
      </c>
      <c r="G144" s="24"/>
      <c r="H144" s="30"/>
    </row>
    <row r="145" spans="7:10" ht="15.75" thickBot="1">
      <c r="G145" s="31"/>
      <c r="H145" s="31"/>
      <c r="J145" s="31"/>
    </row>
    <row r="146" spans="1:10" ht="15">
      <c r="A146" s="148" t="s">
        <v>281</v>
      </c>
      <c r="B146" s="293" t="s">
        <v>286</v>
      </c>
      <c r="C146" s="56" t="s">
        <v>28</v>
      </c>
      <c r="D146" s="434" t="s">
        <v>287</v>
      </c>
      <c r="E146" s="434"/>
      <c r="F146" s="434"/>
      <c r="G146" s="434"/>
      <c r="H146" s="434"/>
      <c r="I146" s="434"/>
      <c r="J146" s="434"/>
    </row>
    <row r="147" spans="1:10" ht="18.75" customHeight="1">
      <c r="A147" s="149" t="s">
        <v>282</v>
      </c>
      <c r="B147" s="32">
        <f>+'2. Detailed Part'!Q52+'2. Detailed Part'!M96</f>
        <v>0</v>
      </c>
      <c r="C147" s="114">
        <f>IF(ISERR(B147/$B$24),"",B147/$B$24)</f>
      </c>
      <c r="D147" s="426"/>
      <c r="E147" s="427"/>
      <c r="F147" s="427"/>
      <c r="G147" s="427"/>
      <c r="H147" s="427"/>
      <c r="I147" s="427"/>
      <c r="J147" s="428"/>
    </row>
    <row r="148" spans="1:10" ht="15">
      <c r="A148" s="149" t="s">
        <v>283</v>
      </c>
      <c r="B148" s="32">
        <f>+'2. Detailed Part'!AB126</f>
        <v>0</v>
      </c>
      <c r="C148" s="114">
        <f>IF(ISERR(B148/$B$24),"",B148/$B$24)</f>
      </c>
      <c r="D148" s="429"/>
      <c r="E148" s="430"/>
      <c r="F148" s="430"/>
      <c r="G148" s="430"/>
      <c r="H148" s="430"/>
      <c r="I148" s="430"/>
      <c r="J148" s="431"/>
    </row>
    <row r="149" spans="1:10" ht="14.25" customHeight="1">
      <c r="A149" s="149" t="s">
        <v>284</v>
      </c>
      <c r="B149" s="32">
        <f>+'2. Detailed Part'!AB177</f>
        <v>0</v>
      </c>
      <c r="C149" s="114">
        <f>IF(ISERR(B149/$B$24),"",B149/$B$24)</f>
      </c>
      <c r="D149" s="429"/>
      <c r="E149" s="430"/>
      <c r="F149" s="430"/>
      <c r="G149" s="430"/>
      <c r="H149" s="430"/>
      <c r="I149" s="430"/>
      <c r="J149" s="431"/>
    </row>
    <row r="150" spans="1:10" ht="15">
      <c r="A150" s="149" t="s">
        <v>285</v>
      </c>
      <c r="B150" s="32">
        <f>+'2. Detailed Part'!K277</f>
        <v>0</v>
      </c>
      <c r="C150" s="114">
        <f>IF(ISERR(B150/$B$24),"",B150/$B$24)</f>
      </c>
      <c r="D150" s="433"/>
      <c r="E150" s="430"/>
      <c r="F150" s="430"/>
      <c r="G150" s="430"/>
      <c r="H150" s="430"/>
      <c r="I150" s="430"/>
      <c r="J150" s="431"/>
    </row>
    <row r="151" spans="1:10" ht="15">
      <c r="A151" s="150" t="s">
        <v>159</v>
      </c>
      <c r="B151" s="115">
        <f>SUM(B147:B150)</f>
        <v>0</v>
      </c>
      <c r="C151" s="114">
        <f>IF(ISERR(B151/$B$24),"",B151/$B$24)</f>
      </c>
      <c r="D151" s="433"/>
      <c r="E151" s="430"/>
      <c r="F151" s="430"/>
      <c r="G151" s="430"/>
      <c r="H151" s="430"/>
      <c r="I151" s="430"/>
      <c r="J151" s="431"/>
    </row>
    <row r="152" spans="1:10" ht="15" customHeight="1">
      <c r="A152" s="432" t="s">
        <v>304</v>
      </c>
      <c r="B152" s="432"/>
      <c r="C152" s="432"/>
      <c r="D152" s="432"/>
      <c r="E152" s="432"/>
      <c r="F152" s="432"/>
      <c r="G152" s="432"/>
      <c r="H152" s="432"/>
      <c r="I152" s="432"/>
      <c r="J152" s="432"/>
    </row>
    <row r="153" spans="1:25" ht="15.75">
      <c r="A153" s="304" t="s">
        <v>303</v>
      </c>
      <c r="B153" s="53"/>
      <c r="D153" s="2"/>
      <c r="E153" s="2"/>
      <c r="F153" s="2"/>
      <c r="G153" s="3"/>
      <c r="H153" s="3"/>
      <c r="I153" s="7"/>
      <c r="J153" s="7"/>
      <c r="K153" s="1"/>
      <c r="L153" s="1"/>
      <c r="M153" s="1"/>
      <c r="N153" s="1"/>
      <c r="O153" s="1"/>
      <c r="P153" s="1"/>
      <c r="Q153" s="1"/>
      <c r="V153" s="423"/>
      <c r="W153" s="424"/>
      <c r="X153" s="424"/>
      <c r="Y153" s="425"/>
    </row>
    <row r="154" spans="1:10" s="27" customFormat="1" ht="15">
      <c r="A154" s="28"/>
      <c r="B154" s="23"/>
      <c r="C154" s="23"/>
      <c r="D154" s="23"/>
      <c r="E154" s="23"/>
      <c r="F154" s="26"/>
      <c r="G154" s="26"/>
      <c r="H154" s="26"/>
      <c r="I154" s="26"/>
      <c r="J154" s="26"/>
    </row>
    <row r="155" spans="1:25" ht="15.75">
      <c r="A155" s="203"/>
      <c r="B155" s="8"/>
      <c r="D155" s="2"/>
      <c r="E155" s="2"/>
      <c r="F155" s="2"/>
      <c r="G155" s="3"/>
      <c r="H155" s="3"/>
      <c r="I155" s="7"/>
      <c r="J155" s="7"/>
      <c r="K155" s="1"/>
      <c r="L155" s="1"/>
      <c r="M155" s="1"/>
      <c r="N155" s="1"/>
      <c r="O155" s="1"/>
      <c r="P155" s="1"/>
      <c r="Q155" s="1"/>
      <c r="V155" s="9"/>
      <c r="W155" s="9"/>
      <c r="X155" s="9"/>
      <c r="Y155" s="9"/>
    </row>
    <row r="156" spans="1:25" ht="15">
      <c r="A156" s="435" t="str">
        <f>'1. Table of contents'!A39</f>
        <v>Partner 12 -</v>
      </c>
      <c r="B156" s="436"/>
      <c r="C156" s="436"/>
      <c r="D156" s="436"/>
      <c r="E156" s="437"/>
      <c r="G156" s="24"/>
      <c r="H156" s="30"/>
      <c r="K156" s="1"/>
      <c r="L156" s="1"/>
      <c r="M156" s="1"/>
      <c r="N156" s="1"/>
      <c r="O156" s="1"/>
      <c r="P156" s="1"/>
      <c r="Q156" s="1"/>
      <c r="V156" s="9"/>
      <c r="W156" s="9"/>
      <c r="X156" s="9"/>
      <c r="Y156" s="9"/>
    </row>
    <row r="157" spans="1:25" ht="15">
      <c r="A157" s="292" t="s">
        <v>272</v>
      </c>
      <c r="B157" s="235">
        <f>'1. Table of contents'!E175</f>
        <v>0</v>
      </c>
      <c r="G157" s="24"/>
      <c r="H157" s="30"/>
      <c r="K157" s="1"/>
      <c r="L157" s="1"/>
      <c r="M157" s="1"/>
      <c r="N157" s="1"/>
      <c r="O157" s="1"/>
      <c r="P157" s="1"/>
      <c r="Q157" s="1"/>
      <c r="V157" s="9"/>
      <c r="W157" s="9"/>
      <c r="X157" s="9"/>
      <c r="Y157" s="9"/>
    </row>
    <row r="158" spans="7:25" ht="15.75" thickBot="1">
      <c r="G158" s="31"/>
      <c r="H158" s="31"/>
      <c r="J158" s="31"/>
      <c r="K158" s="1"/>
      <c r="L158" s="1"/>
      <c r="M158" s="1"/>
      <c r="N158" s="1"/>
      <c r="O158" s="1"/>
      <c r="P158" s="1"/>
      <c r="Q158" s="1"/>
      <c r="V158" s="9"/>
      <c r="W158" s="9"/>
      <c r="X158" s="9"/>
      <c r="Y158" s="9"/>
    </row>
    <row r="159" spans="1:25" ht="15">
      <c r="A159" s="148" t="s">
        <v>281</v>
      </c>
      <c r="B159" s="293" t="s">
        <v>286</v>
      </c>
      <c r="C159" s="56" t="s">
        <v>28</v>
      </c>
      <c r="D159" s="434" t="s">
        <v>287</v>
      </c>
      <c r="E159" s="434"/>
      <c r="F159" s="434"/>
      <c r="G159" s="434"/>
      <c r="H159" s="434"/>
      <c r="I159" s="434"/>
      <c r="J159" s="434"/>
      <c r="K159" s="1"/>
      <c r="L159" s="1"/>
      <c r="M159" s="1"/>
      <c r="N159" s="1"/>
      <c r="O159" s="1"/>
      <c r="P159" s="1"/>
      <c r="Q159" s="1"/>
      <c r="V159" s="9"/>
      <c r="W159" s="9"/>
      <c r="X159" s="9"/>
      <c r="Y159" s="9"/>
    </row>
    <row r="160" spans="1:10" ht="18" customHeight="1">
      <c r="A160" s="149" t="s">
        <v>282</v>
      </c>
      <c r="B160" s="32">
        <f>+'2. Detailed Part'!Q55+'2. Detailed Part'!M97</f>
        <v>0</v>
      </c>
      <c r="C160" s="114">
        <f>IF(ISERR(B160/$B$24),"",B160/$B$24)</f>
      </c>
      <c r="D160" s="426"/>
      <c r="E160" s="427"/>
      <c r="F160" s="427"/>
      <c r="G160" s="427"/>
      <c r="H160" s="427"/>
      <c r="I160" s="427"/>
      <c r="J160" s="428"/>
    </row>
    <row r="161" spans="1:10" ht="15">
      <c r="A161" s="149" t="s">
        <v>283</v>
      </c>
      <c r="B161" s="32">
        <f>+'2. Detailed Part'!AB127</f>
        <v>0</v>
      </c>
      <c r="C161" s="114">
        <f>IF(ISERR(B161/$B$24),"",B161/$B$24)</f>
      </c>
      <c r="D161" s="429"/>
      <c r="E161" s="430"/>
      <c r="F161" s="430"/>
      <c r="G161" s="430"/>
      <c r="H161" s="430"/>
      <c r="I161" s="430"/>
      <c r="J161" s="431"/>
    </row>
    <row r="162" spans="1:10" ht="15" customHeight="1">
      <c r="A162" s="149" t="s">
        <v>284</v>
      </c>
      <c r="B162" s="32">
        <f>+'2. Detailed Part'!AB178</f>
        <v>0</v>
      </c>
      <c r="C162" s="114">
        <f>IF(ISERR(B162/$B$24),"",B162/$B$24)</f>
      </c>
      <c r="D162" s="429"/>
      <c r="E162" s="430"/>
      <c r="F162" s="430"/>
      <c r="G162" s="430"/>
      <c r="H162" s="430"/>
      <c r="I162" s="430"/>
      <c r="J162" s="431"/>
    </row>
    <row r="163" spans="1:10" ht="15">
      <c r="A163" s="149" t="s">
        <v>285</v>
      </c>
      <c r="B163" s="32">
        <f>+'2. Detailed Part'!K278</f>
        <v>0</v>
      </c>
      <c r="C163" s="114">
        <f>IF(ISERR(B163/$B$24),"",B163/$B$24)</f>
      </c>
      <c r="D163" s="433"/>
      <c r="E163" s="430"/>
      <c r="F163" s="430"/>
      <c r="G163" s="430"/>
      <c r="H163" s="430"/>
      <c r="I163" s="430"/>
      <c r="J163" s="431"/>
    </row>
    <row r="164" spans="1:25" ht="15">
      <c r="A164" s="150" t="s">
        <v>159</v>
      </c>
      <c r="B164" s="115">
        <f>SUM(B160:B163)</f>
        <v>0</v>
      </c>
      <c r="C164" s="114">
        <f>IF(ISERR(B164/$B$24),"",B164/$B$24)</f>
      </c>
      <c r="D164" s="433"/>
      <c r="E164" s="430"/>
      <c r="F164" s="430"/>
      <c r="G164" s="430"/>
      <c r="H164" s="430"/>
      <c r="I164" s="430"/>
      <c r="J164" s="431"/>
      <c r="K164" s="1"/>
      <c r="L164" s="1"/>
      <c r="M164" s="1"/>
      <c r="N164" s="1"/>
      <c r="O164" s="1"/>
      <c r="P164" s="1"/>
      <c r="Q164" s="1"/>
      <c r="V164" s="9"/>
      <c r="W164" s="9"/>
      <c r="X164" s="9"/>
      <c r="Y164" s="9"/>
    </row>
    <row r="165" spans="1:10" ht="15" customHeight="1">
      <c r="A165" s="432" t="s">
        <v>304</v>
      </c>
      <c r="B165" s="432"/>
      <c r="C165" s="432"/>
      <c r="D165" s="432"/>
      <c r="E165" s="432"/>
      <c r="F165" s="432"/>
      <c r="G165" s="432"/>
      <c r="H165" s="432"/>
      <c r="I165" s="432"/>
      <c r="J165" s="432"/>
    </row>
    <row r="166" spans="1:25" ht="15.75">
      <c r="A166" s="304" t="s">
        <v>303</v>
      </c>
      <c r="B166" s="53"/>
      <c r="D166" s="2"/>
      <c r="E166" s="2"/>
      <c r="F166" s="2"/>
      <c r="G166" s="3"/>
      <c r="H166" s="3"/>
      <c r="I166" s="7"/>
      <c r="J166" s="7"/>
      <c r="K166" s="1"/>
      <c r="L166" s="1"/>
      <c r="M166" s="1"/>
      <c r="N166" s="1"/>
      <c r="O166" s="1"/>
      <c r="P166" s="1"/>
      <c r="Q166" s="1"/>
      <c r="V166" s="423"/>
      <c r="W166" s="424"/>
      <c r="X166" s="424"/>
      <c r="Y166" s="425"/>
    </row>
    <row r="167" spans="1:10" s="27" customFormat="1" ht="15">
      <c r="A167" s="28"/>
      <c r="B167" s="23"/>
      <c r="C167" s="23"/>
      <c r="D167" s="23"/>
      <c r="E167" s="23"/>
      <c r="F167" s="26"/>
      <c r="G167" s="26"/>
      <c r="H167" s="26"/>
      <c r="I167" s="26"/>
      <c r="J167" s="26"/>
    </row>
    <row r="168" spans="1:25" ht="15.75">
      <c r="A168" s="203"/>
      <c r="B168" s="8"/>
      <c r="D168" s="2"/>
      <c r="E168" s="2"/>
      <c r="F168" s="2"/>
      <c r="G168" s="3"/>
      <c r="H168" s="3"/>
      <c r="I168" s="7"/>
      <c r="J168" s="7"/>
      <c r="K168" s="1"/>
      <c r="L168" s="1"/>
      <c r="M168" s="1"/>
      <c r="N168" s="1"/>
      <c r="O168" s="1"/>
      <c r="P168" s="1"/>
      <c r="Q168" s="1"/>
      <c r="V168" s="9"/>
      <c r="W168" s="9"/>
      <c r="X168" s="9"/>
      <c r="Y168" s="9"/>
    </row>
    <row r="169" spans="1:25" ht="15">
      <c r="A169" s="435" t="str">
        <f>'1. Table of contents'!A40</f>
        <v>Partner 13 -</v>
      </c>
      <c r="B169" s="436"/>
      <c r="C169" s="436"/>
      <c r="D169" s="436"/>
      <c r="E169" s="437"/>
      <c r="G169" s="24"/>
      <c r="H169" s="30"/>
      <c r="K169" s="1"/>
      <c r="L169" s="1"/>
      <c r="M169" s="1"/>
      <c r="N169" s="1"/>
      <c r="O169" s="1"/>
      <c r="P169" s="1"/>
      <c r="Q169" s="1"/>
      <c r="V169" s="9"/>
      <c r="W169" s="9"/>
      <c r="X169" s="9"/>
      <c r="Y169" s="9"/>
    </row>
    <row r="170" spans="1:25" ht="15">
      <c r="A170" s="292" t="s">
        <v>272</v>
      </c>
      <c r="B170" s="235">
        <f>'1. Table of contents'!E188</f>
        <v>0</v>
      </c>
      <c r="G170" s="24"/>
      <c r="H170" s="30"/>
      <c r="K170" s="1"/>
      <c r="L170" s="1"/>
      <c r="M170" s="1"/>
      <c r="N170" s="1"/>
      <c r="O170" s="1"/>
      <c r="P170" s="1"/>
      <c r="Q170" s="1"/>
      <c r="V170" s="9"/>
      <c r="W170" s="9"/>
      <c r="X170" s="9"/>
      <c r="Y170" s="9"/>
    </row>
    <row r="171" spans="7:25" ht="15.75" thickBot="1">
      <c r="G171" s="31"/>
      <c r="H171" s="31"/>
      <c r="J171" s="31"/>
      <c r="K171" s="1"/>
      <c r="L171" s="1"/>
      <c r="M171" s="1"/>
      <c r="N171" s="1"/>
      <c r="O171" s="1"/>
      <c r="P171" s="1"/>
      <c r="Q171" s="1"/>
      <c r="V171" s="9"/>
      <c r="W171" s="9"/>
      <c r="X171" s="9"/>
      <c r="Y171" s="9"/>
    </row>
    <row r="172" spans="1:25" ht="15">
      <c r="A172" s="148" t="s">
        <v>281</v>
      </c>
      <c r="B172" s="293" t="s">
        <v>286</v>
      </c>
      <c r="C172" s="56" t="s">
        <v>28</v>
      </c>
      <c r="D172" s="434" t="s">
        <v>287</v>
      </c>
      <c r="E172" s="434"/>
      <c r="F172" s="434"/>
      <c r="G172" s="434"/>
      <c r="H172" s="434"/>
      <c r="I172" s="434"/>
      <c r="J172" s="434"/>
      <c r="K172" s="1"/>
      <c r="L172" s="1"/>
      <c r="M172" s="1"/>
      <c r="N172" s="1"/>
      <c r="O172" s="1"/>
      <c r="P172" s="1"/>
      <c r="Q172" s="1"/>
      <c r="V172" s="9"/>
      <c r="W172" s="9"/>
      <c r="X172" s="9"/>
      <c r="Y172" s="9"/>
    </row>
    <row r="173" spans="1:10" ht="16.5" customHeight="1">
      <c r="A173" s="149" t="s">
        <v>282</v>
      </c>
      <c r="B173" s="32">
        <f>+'2. Detailed Part'!Q58+'2. Detailed Part'!M98</f>
        <v>0</v>
      </c>
      <c r="C173" s="114">
        <f>IF(ISERR(B173/$B$24),"",B173/$B$24)</f>
      </c>
      <c r="D173" s="426"/>
      <c r="E173" s="427"/>
      <c r="F173" s="427"/>
      <c r="G173" s="427"/>
      <c r="H173" s="427"/>
      <c r="I173" s="427"/>
      <c r="J173" s="428"/>
    </row>
    <row r="174" spans="1:10" ht="15">
      <c r="A174" s="149" t="s">
        <v>283</v>
      </c>
      <c r="B174" s="32">
        <f>+'2. Detailed Part'!AB128</f>
        <v>0</v>
      </c>
      <c r="C174" s="114">
        <f>IF(ISERR(B174/$B$24),"",B174/$B$24)</f>
      </c>
      <c r="D174" s="429"/>
      <c r="E174" s="430"/>
      <c r="F174" s="430"/>
      <c r="G174" s="430"/>
      <c r="H174" s="430"/>
      <c r="I174" s="430"/>
      <c r="J174" s="431"/>
    </row>
    <row r="175" spans="1:10" ht="14.25" customHeight="1">
      <c r="A175" s="149" t="s">
        <v>284</v>
      </c>
      <c r="B175" s="32">
        <f>+'2. Detailed Part'!AB179</f>
        <v>0</v>
      </c>
      <c r="C175" s="114">
        <f>IF(ISERR(B175/$B$24),"",B175/$B$24)</f>
      </c>
      <c r="D175" s="429"/>
      <c r="E175" s="430"/>
      <c r="F175" s="430"/>
      <c r="G175" s="430"/>
      <c r="H175" s="430"/>
      <c r="I175" s="430"/>
      <c r="J175" s="431"/>
    </row>
    <row r="176" spans="1:10" ht="15">
      <c r="A176" s="149" t="s">
        <v>285</v>
      </c>
      <c r="B176" s="32">
        <f>+'2. Detailed Part'!K279</f>
        <v>0</v>
      </c>
      <c r="C176" s="114">
        <f>IF(ISERR(B176/$B$24),"",B176/$B$24)</f>
      </c>
      <c r="D176" s="433"/>
      <c r="E176" s="430"/>
      <c r="F176" s="430"/>
      <c r="G176" s="430"/>
      <c r="H176" s="430"/>
      <c r="I176" s="430"/>
      <c r="J176" s="431"/>
    </row>
    <row r="177" spans="1:25" ht="15">
      <c r="A177" s="150" t="s">
        <v>159</v>
      </c>
      <c r="B177" s="115">
        <f>SUM(B173:B176)</f>
        <v>0</v>
      </c>
      <c r="C177" s="114">
        <f>IF(ISERR(B177/$B$24),"",B177/$B$24)</f>
      </c>
      <c r="D177" s="433"/>
      <c r="E177" s="430"/>
      <c r="F177" s="430"/>
      <c r="G177" s="430"/>
      <c r="H177" s="430"/>
      <c r="I177" s="430"/>
      <c r="J177" s="431"/>
      <c r="K177" s="1"/>
      <c r="L177" s="1"/>
      <c r="M177" s="1"/>
      <c r="N177" s="1"/>
      <c r="O177" s="1"/>
      <c r="P177" s="1"/>
      <c r="Q177" s="1"/>
      <c r="V177" s="9"/>
      <c r="W177" s="9"/>
      <c r="X177" s="9"/>
      <c r="Y177" s="9"/>
    </row>
    <row r="178" spans="1:10" ht="15" customHeight="1">
      <c r="A178" s="432" t="s">
        <v>304</v>
      </c>
      <c r="B178" s="432"/>
      <c r="C178" s="432"/>
      <c r="D178" s="432"/>
      <c r="E178" s="432"/>
      <c r="F178" s="432"/>
      <c r="G178" s="432"/>
      <c r="H178" s="432"/>
      <c r="I178" s="432"/>
      <c r="J178" s="432"/>
    </row>
    <row r="179" spans="1:25" ht="15.75">
      <c r="A179" s="304" t="s">
        <v>303</v>
      </c>
      <c r="B179" s="53"/>
      <c r="D179" s="2"/>
      <c r="E179" s="2"/>
      <c r="F179" s="2"/>
      <c r="G179" s="3"/>
      <c r="H179" s="3"/>
      <c r="I179" s="7"/>
      <c r="J179" s="7"/>
      <c r="K179" s="1"/>
      <c r="L179" s="1"/>
      <c r="M179" s="1"/>
      <c r="N179" s="1"/>
      <c r="O179" s="1"/>
      <c r="P179" s="1"/>
      <c r="Q179" s="1"/>
      <c r="V179" s="423"/>
      <c r="W179" s="424"/>
      <c r="X179" s="424"/>
      <c r="Y179" s="425"/>
    </row>
    <row r="180" spans="1:10" s="27" customFormat="1" ht="15">
      <c r="A180" s="28"/>
      <c r="B180" s="23"/>
      <c r="C180" s="23"/>
      <c r="D180" s="23"/>
      <c r="E180" s="23"/>
      <c r="F180" s="26"/>
      <c r="G180" s="26"/>
      <c r="H180" s="26"/>
      <c r="I180" s="26"/>
      <c r="J180" s="26"/>
    </row>
    <row r="181" spans="1:25" ht="15.75">
      <c r="A181" s="203"/>
      <c r="B181" s="8"/>
      <c r="D181" s="2"/>
      <c r="E181" s="2"/>
      <c r="F181" s="2"/>
      <c r="G181" s="3"/>
      <c r="H181" s="3"/>
      <c r="I181" s="7"/>
      <c r="J181" s="7"/>
      <c r="K181" s="1"/>
      <c r="L181" s="1"/>
      <c r="M181" s="1"/>
      <c r="N181" s="1"/>
      <c r="O181" s="1"/>
      <c r="P181" s="1"/>
      <c r="Q181" s="1"/>
      <c r="V181" s="9"/>
      <c r="W181" s="9"/>
      <c r="X181" s="9"/>
      <c r="Y181" s="9"/>
    </row>
    <row r="182" spans="1:25" ht="15">
      <c r="A182" s="435" t="str">
        <f>'1. Table of contents'!A41</f>
        <v>Partner 14 -</v>
      </c>
      <c r="B182" s="436"/>
      <c r="C182" s="436"/>
      <c r="D182" s="436"/>
      <c r="E182" s="437"/>
      <c r="G182" s="24"/>
      <c r="H182" s="30"/>
      <c r="K182" s="1"/>
      <c r="L182" s="1"/>
      <c r="M182" s="1"/>
      <c r="N182" s="1"/>
      <c r="O182" s="1"/>
      <c r="P182" s="1"/>
      <c r="Q182" s="1"/>
      <c r="V182" s="9"/>
      <c r="W182" s="9"/>
      <c r="X182" s="9"/>
      <c r="Y182" s="9"/>
    </row>
    <row r="183" spans="1:25" ht="15">
      <c r="A183" s="292" t="s">
        <v>272</v>
      </c>
      <c r="B183" s="235">
        <f>'1. Table of contents'!E201</f>
        <v>0</v>
      </c>
      <c r="G183" s="24"/>
      <c r="H183" s="30"/>
      <c r="K183" s="1"/>
      <c r="L183" s="1"/>
      <c r="M183" s="1"/>
      <c r="N183" s="1"/>
      <c r="O183" s="1"/>
      <c r="P183" s="1"/>
      <c r="Q183" s="1"/>
      <c r="V183" s="9"/>
      <c r="W183" s="9"/>
      <c r="X183" s="9"/>
      <c r="Y183" s="9"/>
    </row>
    <row r="184" spans="7:25" ht="15.75" thickBot="1">
      <c r="G184" s="31"/>
      <c r="H184" s="31"/>
      <c r="J184" s="31"/>
      <c r="K184" s="1"/>
      <c r="L184" s="1"/>
      <c r="M184" s="1"/>
      <c r="N184" s="1"/>
      <c r="O184" s="1"/>
      <c r="P184" s="1"/>
      <c r="Q184" s="1"/>
      <c r="V184" s="9"/>
      <c r="W184" s="9"/>
      <c r="X184" s="9"/>
      <c r="Y184" s="9"/>
    </row>
    <row r="185" spans="1:25" ht="15">
      <c r="A185" s="148" t="s">
        <v>281</v>
      </c>
      <c r="B185" s="293" t="s">
        <v>286</v>
      </c>
      <c r="C185" s="56" t="s">
        <v>28</v>
      </c>
      <c r="D185" s="434" t="s">
        <v>287</v>
      </c>
      <c r="E185" s="434"/>
      <c r="F185" s="434"/>
      <c r="G185" s="434"/>
      <c r="H185" s="434"/>
      <c r="I185" s="434"/>
      <c r="J185" s="434"/>
      <c r="K185" s="1"/>
      <c r="L185" s="1"/>
      <c r="M185" s="1"/>
      <c r="N185" s="1"/>
      <c r="O185" s="1"/>
      <c r="P185" s="1"/>
      <c r="Q185" s="1"/>
      <c r="V185" s="9"/>
      <c r="W185" s="9"/>
      <c r="X185" s="9"/>
      <c r="Y185" s="9"/>
    </row>
    <row r="186" spans="1:10" ht="17.25" customHeight="1">
      <c r="A186" s="149" t="s">
        <v>282</v>
      </c>
      <c r="B186" s="32">
        <f>+'2. Detailed Part'!Q61+'2. Detailed Part'!M99</f>
        <v>0</v>
      </c>
      <c r="C186" s="114">
        <f>IF(ISERR(B186/$B$24),"",B186/$B$24)</f>
      </c>
      <c r="D186" s="426"/>
      <c r="E186" s="427"/>
      <c r="F186" s="427"/>
      <c r="G186" s="427"/>
      <c r="H186" s="427"/>
      <c r="I186" s="427"/>
      <c r="J186" s="428"/>
    </row>
    <row r="187" spans="1:10" ht="15">
      <c r="A187" s="149" t="s">
        <v>283</v>
      </c>
      <c r="B187" s="32">
        <f>+'2. Detailed Part'!AB129</f>
        <v>0</v>
      </c>
      <c r="C187" s="114">
        <f>IF(ISERR(B187/$B$24),"",B187/$B$24)</f>
      </c>
      <c r="D187" s="429"/>
      <c r="E187" s="430"/>
      <c r="F187" s="430"/>
      <c r="G187" s="430"/>
      <c r="H187" s="430"/>
      <c r="I187" s="430"/>
      <c r="J187" s="431"/>
    </row>
    <row r="188" spans="1:10" ht="15.75" customHeight="1">
      <c r="A188" s="149" t="s">
        <v>284</v>
      </c>
      <c r="B188" s="32">
        <f>+'2. Detailed Part'!AB180</f>
        <v>0</v>
      </c>
      <c r="C188" s="114">
        <f>IF(ISERR(B188/$B$24),"",B188/$B$24)</f>
      </c>
      <c r="D188" s="429"/>
      <c r="E188" s="430"/>
      <c r="F188" s="430"/>
      <c r="G188" s="430"/>
      <c r="H188" s="430"/>
      <c r="I188" s="430"/>
      <c r="J188" s="431"/>
    </row>
    <row r="189" spans="1:10" ht="15">
      <c r="A189" s="149" t="s">
        <v>285</v>
      </c>
      <c r="B189" s="32">
        <f>+'2. Detailed Part'!K280</f>
        <v>0</v>
      </c>
      <c r="C189" s="114">
        <f>IF(ISERR(B189/$B$24),"",B189/$B$24)</f>
      </c>
      <c r="D189" s="433"/>
      <c r="E189" s="430"/>
      <c r="F189" s="430"/>
      <c r="G189" s="430"/>
      <c r="H189" s="430"/>
      <c r="I189" s="430"/>
      <c r="J189" s="431"/>
    </row>
    <row r="190" spans="1:25" ht="15">
      <c r="A190" s="150" t="s">
        <v>159</v>
      </c>
      <c r="B190" s="115">
        <f>SUM(B186:B189)</f>
        <v>0</v>
      </c>
      <c r="C190" s="114">
        <f>IF(ISERR(B190/$B$24),"",B190/$B$24)</f>
      </c>
      <c r="D190" s="433"/>
      <c r="E190" s="430"/>
      <c r="F190" s="430"/>
      <c r="G190" s="430"/>
      <c r="H190" s="430"/>
      <c r="I190" s="430"/>
      <c r="J190" s="431"/>
      <c r="K190" s="1"/>
      <c r="L190" s="1"/>
      <c r="M190" s="1"/>
      <c r="N190" s="1"/>
      <c r="O190" s="1"/>
      <c r="P190" s="1"/>
      <c r="Q190" s="1"/>
      <c r="V190" s="9"/>
      <c r="W190" s="9"/>
      <c r="X190" s="9"/>
      <c r="Y190" s="9"/>
    </row>
    <row r="191" spans="1:10" ht="15" customHeight="1">
      <c r="A191" s="432" t="s">
        <v>304</v>
      </c>
      <c r="B191" s="432"/>
      <c r="C191" s="432"/>
      <c r="D191" s="432"/>
      <c r="E191" s="432"/>
      <c r="F191" s="432"/>
      <c r="G191" s="432"/>
      <c r="H191" s="432"/>
      <c r="I191" s="432"/>
      <c r="J191" s="432"/>
    </row>
    <row r="192" spans="1:25" ht="15.75">
      <c r="A192" s="304" t="s">
        <v>303</v>
      </c>
      <c r="B192" s="53"/>
      <c r="D192" s="2"/>
      <c r="E192" s="2"/>
      <c r="F192" s="2"/>
      <c r="G192" s="3"/>
      <c r="H192" s="3"/>
      <c r="I192" s="7"/>
      <c r="J192" s="7"/>
      <c r="K192" s="1"/>
      <c r="L192" s="1"/>
      <c r="M192" s="1"/>
      <c r="N192" s="1"/>
      <c r="O192" s="1"/>
      <c r="P192" s="1"/>
      <c r="Q192" s="1"/>
      <c r="V192" s="423"/>
      <c r="W192" s="424"/>
      <c r="X192" s="424"/>
      <c r="Y192" s="425"/>
    </row>
    <row r="193" spans="1:10" s="27" customFormat="1" ht="15">
      <c r="A193" s="28"/>
      <c r="B193" s="23"/>
      <c r="C193" s="23"/>
      <c r="D193" s="23"/>
      <c r="E193" s="23"/>
      <c r="F193" s="26"/>
      <c r="G193" s="26"/>
      <c r="H193" s="26"/>
      <c r="I193" s="26"/>
      <c r="J193" s="26"/>
    </row>
    <row r="194" spans="1:25" ht="15.75">
      <c r="A194" s="203"/>
      <c r="B194" s="8"/>
      <c r="D194" s="2"/>
      <c r="E194" s="2"/>
      <c r="F194" s="2"/>
      <c r="G194" s="3"/>
      <c r="H194" s="3"/>
      <c r="I194" s="7"/>
      <c r="J194" s="7"/>
      <c r="K194" s="1"/>
      <c r="L194" s="1"/>
      <c r="M194" s="1"/>
      <c r="N194" s="1"/>
      <c r="O194" s="1"/>
      <c r="P194" s="1"/>
      <c r="Q194" s="1"/>
      <c r="V194" s="9"/>
      <c r="W194" s="9"/>
      <c r="X194" s="9"/>
      <c r="Y194" s="9"/>
    </row>
    <row r="195" spans="1:25" ht="15">
      <c r="A195" s="435" t="str">
        <f>'1. Table of contents'!A42</f>
        <v>Partner 15 -</v>
      </c>
      <c r="B195" s="436"/>
      <c r="C195" s="436"/>
      <c r="D195" s="436"/>
      <c r="E195" s="437"/>
      <c r="G195" s="24"/>
      <c r="H195" s="30"/>
      <c r="K195" s="1"/>
      <c r="L195" s="1"/>
      <c r="M195" s="1"/>
      <c r="N195" s="1"/>
      <c r="O195" s="1"/>
      <c r="P195" s="1"/>
      <c r="Q195" s="1"/>
      <c r="V195" s="9"/>
      <c r="W195" s="9"/>
      <c r="X195" s="9"/>
      <c r="Y195" s="9"/>
    </row>
    <row r="196" spans="1:25" ht="15">
      <c r="A196" s="292" t="s">
        <v>272</v>
      </c>
      <c r="B196" s="235">
        <f>'1. Table of contents'!E214</f>
        <v>0</v>
      </c>
      <c r="G196" s="24"/>
      <c r="H196" s="30"/>
      <c r="K196" s="1"/>
      <c r="L196" s="1"/>
      <c r="M196" s="1"/>
      <c r="N196" s="1"/>
      <c r="O196" s="1"/>
      <c r="P196" s="1"/>
      <c r="Q196" s="1"/>
      <c r="V196" s="9"/>
      <c r="W196" s="9"/>
      <c r="X196" s="9"/>
      <c r="Y196" s="9"/>
    </row>
    <row r="197" spans="7:25" ht="15.75" thickBot="1">
      <c r="G197" s="31"/>
      <c r="H197" s="31"/>
      <c r="J197" s="31"/>
      <c r="K197" s="1"/>
      <c r="L197" s="1"/>
      <c r="M197" s="1"/>
      <c r="N197" s="1"/>
      <c r="O197" s="1"/>
      <c r="P197" s="1"/>
      <c r="Q197" s="1"/>
      <c r="V197" s="9"/>
      <c r="W197" s="9"/>
      <c r="X197" s="9"/>
      <c r="Y197" s="9"/>
    </row>
    <row r="198" spans="1:25" ht="15">
      <c r="A198" s="148" t="s">
        <v>281</v>
      </c>
      <c r="B198" s="293" t="s">
        <v>286</v>
      </c>
      <c r="C198" s="56" t="s">
        <v>28</v>
      </c>
      <c r="D198" s="434" t="s">
        <v>287</v>
      </c>
      <c r="E198" s="434"/>
      <c r="F198" s="434"/>
      <c r="G198" s="434"/>
      <c r="H198" s="434"/>
      <c r="I198" s="434"/>
      <c r="J198" s="434"/>
      <c r="K198" s="1"/>
      <c r="L198" s="1"/>
      <c r="M198" s="1"/>
      <c r="N198" s="1"/>
      <c r="O198" s="1"/>
      <c r="P198" s="1"/>
      <c r="Q198" s="1"/>
      <c r="V198" s="9"/>
      <c r="W198" s="9"/>
      <c r="X198" s="9"/>
      <c r="Y198" s="9"/>
    </row>
    <row r="199" spans="1:10" ht="15" customHeight="1">
      <c r="A199" s="149" t="s">
        <v>282</v>
      </c>
      <c r="B199" s="32">
        <f>+'2. Detailed Part'!Q64+'2. Detailed Part'!M100</f>
        <v>0</v>
      </c>
      <c r="C199" s="114">
        <f>IF(ISERR(B199/$B$24),"",B199/$B$24)</f>
      </c>
      <c r="D199" s="426"/>
      <c r="E199" s="427"/>
      <c r="F199" s="427"/>
      <c r="G199" s="427"/>
      <c r="H199" s="427"/>
      <c r="I199" s="427"/>
      <c r="J199" s="428"/>
    </row>
    <row r="200" spans="1:10" ht="15">
      <c r="A200" s="149" t="s">
        <v>283</v>
      </c>
      <c r="B200" s="32">
        <f>+'2. Detailed Part'!AB130</f>
        <v>0</v>
      </c>
      <c r="C200" s="114">
        <f>IF(ISERR(B200/$B$24),"",B200/$B$24)</f>
      </c>
      <c r="D200" s="429"/>
      <c r="E200" s="430"/>
      <c r="F200" s="430"/>
      <c r="G200" s="430"/>
      <c r="H200" s="430"/>
      <c r="I200" s="430"/>
      <c r="J200" s="431"/>
    </row>
    <row r="201" spans="1:10" ht="15.75" customHeight="1">
      <c r="A201" s="149" t="s">
        <v>284</v>
      </c>
      <c r="B201" s="32">
        <f>+'2. Detailed Part'!AB181</f>
        <v>0</v>
      </c>
      <c r="C201" s="114">
        <f>IF(ISERR(B201/$B$24),"",B201/$B$24)</f>
      </c>
      <c r="D201" s="429"/>
      <c r="E201" s="430"/>
      <c r="F201" s="430"/>
      <c r="G201" s="430"/>
      <c r="H201" s="430"/>
      <c r="I201" s="430"/>
      <c r="J201" s="431"/>
    </row>
    <row r="202" spans="1:10" ht="15">
      <c r="A202" s="149" t="s">
        <v>285</v>
      </c>
      <c r="B202" s="32">
        <f>+'2. Detailed Part'!K281</f>
        <v>0</v>
      </c>
      <c r="C202" s="114">
        <f>IF(ISERR(B202/$B$24),"",B202/$B$24)</f>
      </c>
      <c r="D202" s="433"/>
      <c r="E202" s="430"/>
      <c r="F202" s="430"/>
      <c r="G202" s="430"/>
      <c r="H202" s="430"/>
      <c r="I202" s="430"/>
      <c r="J202" s="431"/>
    </row>
    <row r="203" spans="1:25" ht="15">
      <c r="A203" s="150" t="s">
        <v>159</v>
      </c>
      <c r="B203" s="115">
        <f>SUM(B199:B202)</f>
        <v>0</v>
      </c>
      <c r="C203" s="114">
        <f>IF(ISERR(B203/$B$24),"",B203/$B$24)</f>
      </c>
      <c r="D203" s="433"/>
      <c r="E203" s="430"/>
      <c r="F203" s="430"/>
      <c r="G203" s="430"/>
      <c r="H203" s="430"/>
      <c r="I203" s="430"/>
      <c r="J203" s="431"/>
      <c r="K203" s="1"/>
      <c r="L203" s="1"/>
      <c r="M203" s="1"/>
      <c r="N203" s="1"/>
      <c r="O203" s="1"/>
      <c r="P203" s="1"/>
      <c r="Q203" s="1"/>
      <c r="V203" s="9"/>
      <c r="W203" s="9"/>
      <c r="X203" s="9"/>
      <c r="Y203" s="9"/>
    </row>
    <row r="204" spans="1:10" ht="15" customHeight="1">
      <c r="A204" s="432" t="s">
        <v>304</v>
      </c>
      <c r="B204" s="432"/>
      <c r="C204" s="432"/>
      <c r="D204" s="432"/>
      <c r="E204" s="432"/>
      <c r="F204" s="432"/>
      <c r="G204" s="432"/>
      <c r="H204" s="432"/>
      <c r="I204" s="432"/>
      <c r="J204" s="432"/>
    </row>
    <row r="205" spans="1:25" ht="15.75">
      <c r="A205" s="304" t="s">
        <v>303</v>
      </c>
      <c r="B205" s="53"/>
      <c r="D205" s="2"/>
      <c r="E205" s="2"/>
      <c r="F205" s="2"/>
      <c r="G205" s="3"/>
      <c r="H205" s="3"/>
      <c r="I205" s="7"/>
      <c r="J205" s="7"/>
      <c r="K205" s="1"/>
      <c r="L205" s="1"/>
      <c r="M205" s="1"/>
      <c r="N205" s="1"/>
      <c r="O205" s="1"/>
      <c r="P205" s="1"/>
      <c r="Q205" s="1"/>
      <c r="V205" s="423"/>
      <c r="W205" s="424"/>
      <c r="X205" s="424"/>
      <c r="Y205" s="425"/>
    </row>
    <row r="206" spans="1:10" s="27" customFormat="1" ht="15">
      <c r="A206" s="28"/>
      <c r="B206" s="23"/>
      <c r="C206" s="23"/>
      <c r="D206" s="23"/>
      <c r="E206" s="23"/>
      <c r="F206" s="26"/>
      <c r="G206" s="26"/>
      <c r="H206" s="26"/>
      <c r="I206" s="26"/>
      <c r="J206" s="26"/>
    </row>
    <row r="207" spans="1:25" ht="15.75">
      <c r="A207" s="203"/>
      <c r="B207" s="8"/>
      <c r="D207" s="2"/>
      <c r="E207" s="2"/>
      <c r="F207" s="2"/>
      <c r="G207" s="3"/>
      <c r="H207" s="3"/>
      <c r="I207" s="7"/>
      <c r="J207" s="7"/>
      <c r="K207" s="1"/>
      <c r="L207" s="1"/>
      <c r="M207" s="1"/>
      <c r="N207" s="1"/>
      <c r="O207" s="1"/>
      <c r="P207" s="1"/>
      <c r="Q207" s="1"/>
      <c r="V207" s="9"/>
      <c r="W207" s="9"/>
      <c r="X207" s="9"/>
      <c r="Y207" s="9"/>
    </row>
    <row r="208" spans="1:25" ht="15">
      <c r="A208" s="435" t="str">
        <f>'1. Table of contents'!A43</f>
        <v>Partner 16 -</v>
      </c>
      <c r="B208" s="436"/>
      <c r="C208" s="436"/>
      <c r="D208" s="436"/>
      <c r="E208" s="437"/>
      <c r="G208" s="24"/>
      <c r="H208" s="30"/>
      <c r="K208" s="1"/>
      <c r="L208" s="1"/>
      <c r="M208" s="1"/>
      <c r="N208" s="1"/>
      <c r="O208" s="1"/>
      <c r="P208" s="1"/>
      <c r="Q208" s="1"/>
      <c r="V208" s="9"/>
      <c r="W208" s="9"/>
      <c r="X208" s="9"/>
      <c r="Y208" s="9"/>
    </row>
    <row r="209" spans="1:25" ht="15">
      <c r="A209" s="292" t="s">
        <v>272</v>
      </c>
      <c r="B209" s="235">
        <f>'1. Table of contents'!E227</f>
        <v>0</v>
      </c>
      <c r="G209" s="24"/>
      <c r="H209" s="30"/>
      <c r="K209" s="1"/>
      <c r="L209" s="1"/>
      <c r="M209" s="1"/>
      <c r="N209" s="1"/>
      <c r="O209" s="1"/>
      <c r="P209" s="1"/>
      <c r="Q209" s="1"/>
      <c r="V209" s="9"/>
      <c r="W209" s="9"/>
      <c r="X209" s="9"/>
      <c r="Y209" s="9"/>
    </row>
    <row r="210" spans="7:25" ht="15.75" thickBot="1">
      <c r="G210" s="31"/>
      <c r="H210" s="31"/>
      <c r="J210" s="31"/>
      <c r="K210" s="1"/>
      <c r="L210" s="1"/>
      <c r="M210" s="1"/>
      <c r="N210" s="1"/>
      <c r="O210" s="1"/>
      <c r="P210" s="1"/>
      <c r="Q210" s="1"/>
      <c r="V210" s="9"/>
      <c r="W210" s="9"/>
      <c r="X210" s="9"/>
      <c r="Y210" s="9"/>
    </row>
    <row r="211" spans="1:25" ht="15">
      <c r="A211" s="148" t="s">
        <v>281</v>
      </c>
      <c r="B211" s="293" t="s">
        <v>286</v>
      </c>
      <c r="C211" s="56" t="s">
        <v>28</v>
      </c>
      <c r="D211" s="434" t="s">
        <v>287</v>
      </c>
      <c r="E211" s="434"/>
      <c r="F211" s="434"/>
      <c r="G211" s="434"/>
      <c r="H211" s="434"/>
      <c r="I211" s="434"/>
      <c r="J211" s="434"/>
      <c r="K211" s="1"/>
      <c r="L211" s="1"/>
      <c r="M211" s="1"/>
      <c r="N211" s="1"/>
      <c r="O211" s="1"/>
      <c r="P211" s="1"/>
      <c r="Q211" s="1"/>
      <c r="V211" s="9"/>
      <c r="W211" s="9"/>
      <c r="X211" s="9"/>
      <c r="Y211" s="9"/>
    </row>
    <row r="212" spans="1:10" ht="15" customHeight="1">
      <c r="A212" s="149" t="s">
        <v>282</v>
      </c>
      <c r="B212" s="32">
        <f>+'2. Detailed Part'!Q67+'2. Detailed Part'!M101</f>
        <v>0</v>
      </c>
      <c r="C212" s="114">
        <f>IF(ISERR(B212/$B$24),"",B212/$B$24)</f>
      </c>
      <c r="D212" s="426"/>
      <c r="E212" s="427"/>
      <c r="F212" s="427"/>
      <c r="G212" s="427"/>
      <c r="H212" s="427"/>
      <c r="I212" s="427"/>
      <c r="J212" s="428"/>
    </row>
    <row r="213" spans="1:10" ht="15">
      <c r="A213" s="149" t="s">
        <v>283</v>
      </c>
      <c r="B213" s="32">
        <f>+'2. Detailed Part'!AB131</f>
        <v>0</v>
      </c>
      <c r="C213" s="114">
        <f>IF(ISERR(B213/$B$24),"",B213/$B$24)</f>
      </c>
      <c r="D213" s="429"/>
      <c r="E213" s="430"/>
      <c r="F213" s="430"/>
      <c r="G213" s="430"/>
      <c r="H213" s="430"/>
      <c r="I213" s="430"/>
      <c r="J213" s="431"/>
    </row>
    <row r="214" spans="1:10" ht="15" customHeight="1">
      <c r="A214" s="149" t="s">
        <v>284</v>
      </c>
      <c r="B214" s="32">
        <f>+'2. Detailed Part'!AB182</f>
        <v>0</v>
      </c>
      <c r="C214" s="114">
        <f>IF(ISERR(B214/$B$24),"",B214/$B$24)</f>
      </c>
      <c r="D214" s="429"/>
      <c r="E214" s="430"/>
      <c r="F214" s="430"/>
      <c r="G214" s="430"/>
      <c r="H214" s="430"/>
      <c r="I214" s="430"/>
      <c r="J214" s="431"/>
    </row>
    <row r="215" spans="1:10" ht="15">
      <c r="A215" s="149" t="s">
        <v>285</v>
      </c>
      <c r="B215" s="32">
        <f>+'2. Detailed Part'!K282</f>
        <v>0</v>
      </c>
      <c r="C215" s="114">
        <f>IF(ISERR(B215/$B$24),"",B215/$B$24)</f>
      </c>
      <c r="D215" s="433"/>
      <c r="E215" s="430"/>
      <c r="F215" s="430"/>
      <c r="G215" s="430"/>
      <c r="H215" s="430"/>
      <c r="I215" s="430"/>
      <c r="J215" s="431"/>
    </row>
    <row r="216" spans="1:25" ht="15">
      <c r="A216" s="150" t="s">
        <v>159</v>
      </c>
      <c r="B216" s="115">
        <f>SUM(B212:B215)</f>
        <v>0</v>
      </c>
      <c r="C216" s="114">
        <f>IF(ISERR(B216/$B$24),"",B216/$B$24)</f>
      </c>
      <c r="D216" s="433"/>
      <c r="E216" s="430"/>
      <c r="F216" s="430"/>
      <c r="G216" s="430"/>
      <c r="H216" s="430"/>
      <c r="I216" s="430"/>
      <c r="J216" s="431"/>
      <c r="K216" s="1"/>
      <c r="L216" s="1"/>
      <c r="M216" s="1"/>
      <c r="N216" s="1"/>
      <c r="O216" s="1"/>
      <c r="P216" s="1"/>
      <c r="Q216" s="1"/>
      <c r="V216" s="9"/>
      <c r="W216" s="9"/>
      <c r="X216" s="9"/>
      <c r="Y216" s="9"/>
    </row>
    <row r="217" spans="1:10" ht="15" customHeight="1">
      <c r="A217" s="432" t="s">
        <v>304</v>
      </c>
      <c r="B217" s="432"/>
      <c r="C217" s="432"/>
      <c r="D217" s="432"/>
      <c r="E217" s="432"/>
      <c r="F217" s="432"/>
      <c r="G217" s="432"/>
      <c r="H217" s="432"/>
      <c r="I217" s="432"/>
      <c r="J217" s="432"/>
    </row>
    <row r="218" spans="1:25" ht="15.75">
      <c r="A218" s="304" t="s">
        <v>303</v>
      </c>
      <c r="B218" s="53"/>
      <c r="D218" s="2"/>
      <c r="E218" s="2"/>
      <c r="F218" s="2"/>
      <c r="G218" s="3"/>
      <c r="H218" s="3"/>
      <c r="I218" s="7"/>
      <c r="J218" s="7"/>
      <c r="K218" s="1"/>
      <c r="L218" s="1"/>
      <c r="M218" s="1"/>
      <c r="N218" s="1"/>
      <c r="O218" s="1"/>
      <c r="P218" s="1"/>
      <c r="Q218" s="1"/>
      <c r="V218" s="423"/>
      <c r="W218" s="424"/>
      <c r="X218" s="424"/>
      <c r="Y218" s="425"/>
    </row>
    <row r="219" spans="1:10" s="27" customFormat="1" ht="15">
      <c r="A219" s="28"/>
      <c r="B219" s="23"/>
      <c r="C219" s="23"/>
      <c r="D219" s="23"/>
      <c r="E219" s="23"/>
      <c r="F219" s="26"/>
      <c r="G219" s="26"/>
      <c r="H219" s="26"/>
      <c r="I219" s="26"/>
      <c r="J219" s="26"/>
    </row>
    <row r="220" spans="1:25" ht="15.75">
      <c r="A220" s="203"/>
      <c r="B220" s="8"/>
      <c r="D220" s="2"/>
      <c r="E220" s="2"/>
      <c r="F220" s="2"/>
      <c r="G220" s="3"/>
      <c r="H220" s="3"/>
      <c r="I220" s="7"/>
      <c r="J220" s="7"/>
      <c r="K220" s="1"/>
      <c r="L220" s="1"/>
      <c r="M220" s="1"/>
      <c r="N220" s="1"/>
      <c r="O220" s="1"/>
      <c r="P220" s="1"/>
      <c r="Q220" s="1"/>
      <c r="V220" s="9"/>
      <c r="W220" s="9"/>
      <c r="X220" s="9"/>
      <c r="Y220" s="9"/>
    </row>
    <row r="221" spans="1:25" ht="15">
      <c r="A221" s="435" t="str">
        <f>'1. Table of contents'!A44</f>
        <v>Partner 17-</v>
      </c>
      <c r="B221" s="436"/>
      <c r="C221" s="436"/>
      <c r="D221" s="436"/>
      <c r="E221" s="437"/>
      <c r="G221" s="24"/>
      <c r="H221" s="30"/>
      <c r="K221" s="1"/>
      <c r="L221" s="1"/>
      <c r="M221" s="1"/>
      <c r="N221" s="1"/>
      <c r="O221" s="1"/>
      <c r="P221" s="1"/>
      <c r="Q221" s="1"/>
      <c r="V221" s="9"/>
      <c r="W221" s="9"/>
      <c r="X221" s="9"/>
      <c r="Y221" s="9"/>
    </row>
    <row r="222" spans="1:25" ht="15">
      <c r="A222" s="292" t="s">
        <v>272</v>
      </c>
      <c r="B222" s="235">
        <f>'1. Table of contents'!E240</f>
        <v>0</v>
      </c>
      <c r="G222" s="24"/>
      <c r="H222" s="30"/>
      <c r="K222" s="1"/>
      <c r="L222" s="1"/>
      <c r="M222" s="1"/>
      <c r="N222" s="1"/>
      <c r="O222" s="1"/>
      <c r="P222" s="1"/>
      <c r="Q222" s="1"/>
      <c r="V222" s="9"/>
      <c r="W222" s="9"/>
      <c r="X222" s="9"/>
      <c r="Y222" s="9"/>
    </row>
    <row r="223" spans="7:25" ht="15.75" thickBot="1">
      <c r="G223" s="31"/>
      <c r="H223" s="31"/>
      <c r="J223" s="31"/>
      <c r="K223" s="1"/>
      <c r="L223" s="1"/>
      <c r="M223" s="1"/>
      <c r="N223" s="1"/>
      <c r="O223" s="1"/>
      <c r="P223" s="1"/>
      <c r="Q223" s="1"/>
      <c r="V223" s="9"/>
      <c r="W223" s="9"/>
      <c r="X223" s="9"/>
      <c r="Y223" s="9"/>
    </row>
    <row r="224" spans="1:25" ht="15">
      <c r="A224" s="148" t="s">
        <v>281</v>
      </c>
      <c r="B224" s="293" t="s">
        <v>286</v>
      </c>
      <c r="C224" s="56" t="s">
        <v>28</v>
      </c>
      <c r="D224" s="434" t="s">
        <v>287</v>
      </c>
      <c r="E224" s="434"/>
      <c r="F224" s="434"/>
      <c r="G224" s="434"/>
      <c r="H224" s="434"/>
      <c r="I224" s="434"/>
      <c r="J224" s="434"/>
      <c r="K224" s="1"/>
      <c r="L224" s="1"/>
      <c r="M224" s="1"/>
      <c r="N224" s="1"/>
      <c r="O224" s="1"/>
      <c r="P224" s="1"/>
      <c r="Q224" s="1"/>
      <c r="V224" s="9"/>
      <c r="W224" s="9"/>
      <c r="X224" s="9"/>
      <c r="Y224" s="9"/>
    </row>
    <row r="225" spans="1:10" ht="18" customHeight="1">
      <c r="A225" s="149" t="s">
        <v>282</v>
      </c>
      <c r="B225" s="32">
        <f>+'2. Detailed Part'!Q70+'2. Detailed Part'!M102</f>
        <v>0</v>
      </c>
      <c r="C225" s="114">
        <f>IF(ISERR(B225/$B$24),"",B225/$B$24)</f>
      </c>
      <c r="D225" s="426"/>
      <c r="E225" s="427"/>
      <c r="F225" s="427"/>
      <c r="G225" s="427"/>
      <c r="H225" s="427"/>
      <c r="I225" s="427"/>
      <c r="J225" s="428"/>
    </row>
    <row r="226" spans="1:10" ht="15">
      <c r="A226" s="149" t="s">
        <v>283</v>
      </c>
      <c r="B226" s="32">
        <f>+'2. Detailed Part'!AB132</f>
        <v>0</v>
      </c>
      <c r="C226" s="114">
        <f>IF(ISERR(B226/$B$24),"",B226/$B$24)</f>
      </c>
      <c r="D226" s="429"/>
      <c r="E226" s="430"/>
      <c r="F226" s="430"/>
      <c r="G226" s="430"/>
      <c r="H226" s="430"/>
      <c r="I226" s="430"/>
      <c r="J226" s="431"/>
    </row>
    <row r="227" spans="1:10" ht="14.25" customHeight="1">
      <c r="A227" s="149" t="s">
        <v>284</v>
      </c>
      <c r="B227" s="32">
        <f>+'2. Detailed Part'!AB183</f>
        <v>0</v>
      </c>
      <c r="C227" s="114">
        <f>IF(ISERR(B227/$B$24),"",B227/$B$24)</f>
      </c>
      <c r="D227" s="429"/>
      <c r="E227" s="430"/>
      <c r="F227" s="430"/>
      <c r="G227" s="430"/>
      <c r="H227" s="430"/>
      <c r="I227" s="430"/>
      <c r="J227" s="431"/>
    </row>
    <row r="228" spans="1:10" ht="15">
      <c r="A228" s="149" t="s">
        <v>285</v>
      </c>
      <c r="B228" s="32">
        <f>+'2. Detailed Part'!K283</f>
        <v>0</v>
      </c>
      <c r="C228" s="114">
        <f>IF(ISERR(B228/$B$24),"",B228/$B$24)</f>
      </c>
      <c r="D228" s="433"/>
      <c r="E228" s="430"/>
      <c r="F228" s="430"/>
      <c r="G228" s="430"/>
      <c r="H228" s="430"/>
      <c r="I228" s="430"/>
      <c r="J228" s="431"/>
    </row>
    <row r="229" spans="1:25" ht="15">
      <c r="A229" s="150" t="s">
        <v>159</v>
      </c>
      <c r="B229" s="115">
        <f>SUM(B225:B228)</f>
        <v>0</v>
      </c>
      <c r="C229" s="114">
        <f>IF(ISERR(B229/$B$24),"",B229/$B$24)</f>
      </c>
      <c r="D229" s="433"/>
      <c r="E229" s="430"/>
      <c r="F229" s="430"/>
      <c r="G229" s="430"/>
      <c r="H229" s="430"/>
      <c r="I229" s="430"/>
      <c r="J229" s="431"/>
      <c r="K229" s="1"/>
      <c r="L229" s="1"/>
      <c r="M229" s="1"/>
      <c r="N229" s="1"/>
      <c r="O229" s="1"/>
      <c r="P229" s="1"/>
      <c r="Q229" s="1"/>
      <c r="V229" s="9"/>
      <c r="W229" s="9"/>
      <c r="X229" s="9"/>
      <c r="Y229" s="9"/>
    </row>
    <row r="230" spans="1:10" ht="15" customHeight="1">
      <c r="A230" s="432" t="s">
        <v>304</v>
      </c>
      <c r="B230" s="432"/>
      <c r="C230" s="432"/>
      <c r="D230" s="432"/>
      <c r="E230" s="432"/>
      <c r="F230" s="432"/>
      <c r="G230" s="432"/>
      <c r="H230" s="432"/>
      <c r="I230" s="432"/>
      <c r="J230" s="432"/>
    </row>
    <row r="231" spans="1:25" ht="15.75">
      <c r="A231" s="304" t="s">
        <v>303</v>
      </c>
      <c r="B231" s="53"/>
      <c r="D231" s="2"/>
      <c r="E231" s="2"/>
      <c r="F231" s="2"/>
      <c r="G231" s="3"/>
      <c r="H231" s="3"/>
      <c r="I231" s="7"/>
      <c r="J231" s="7"/>
      <c r="K231" s="1"/>
      <c r="L231" s="1"/>
      <c r="M231" s="1"/>
      <c r="N231" s="1"/>
      <c r="O231" s="1"/>
      <c r="P231" s="1"/>
      <c r="Q231" s="1"/>
      <c r="V231" s="423"/>
      <c r="W231" s="424"/>
      <c r="X231" s="424"/>
      <c r="Y231" s="425"/>
    </row>
    <row r="232" spans="1:10" s="27" customFormat="1" ht="15">
      <c r="A232" s="28"/>
      <c r="B232" s="23"/>
      <c r="C232" s="23"/>
      <c r="D232" s="23"/>
      <c r="E232" s="23"/>
      <c r="F232" s="26"/>
      <c r="G232" s="26"/>
      <c r="H232" s="26"/>
      <c r="I232" s="26"/>
      <c r="J232" s="26"/>
    </row>
    <row r="233" spans="1:25" ht="15.75">
      <c r="A233" s="203"/>
      <c r="B233" s="8"/>
      <c r="D233" s="2"/>
      <c r="E233" s="2"/>
      <c r="F233" s="2"/>
      <c r="G233" s="3"/>
      <c r="H233" s="3"/>
      <c r="I233" s="7"/>
      <c r="J233" s="7"/>
      <c r="K233" s="1"/>
      <c r="L233" s="1"/>
      <c r="M233" s="1"/>
      <c r="N233" s="1"/>
      <c r="O233" s="1"/>
      <c r="P233" s="1"/>
      <c r="Q233" s="1"/>
      <c r="V233" s="9"/>
      <c r="W233" s="9"/>
      <c r="X233" s="9"/>
      <c r="Y233" s="9"/>
    </row>
    <row r="234" spans="1:25" ht="15">
      <c r="A234" s="435" t="str">
        <f>'1. Table of contents'!A45</f>
        <v>Partner 18 -</v>
      </c>
      <c r="B234" s="436"/>
      <c r="C234" s="436"/>
      <c r="D234" s="436"/>
      <c r="E234" s="437"/>
      <c r="G234" s="24"/>
      <c r="H234" s="30"/>
      <c r="K234" s="1"/>
      <c r="L234" s="1"/>
      <c r="M234" s="1"/>
      <c r="N234" s="1"/>
      <c r="O234" s="1"/>
      <c r="P234" s="1"/>
      <c r="Q234" s="1"/>
      <c r="V234" s="9"/>
      <c r="W234" s="9"/>
      <c r="X234" s="9"/>
      <c r="Y234" s="9"/>
    </row>
    <row r="235" spans="1:25" ht="15">
      <c r="A235" s="292" t="s">
        <v>272</v>
      </c>
      <c r="B235" s="235">
        <f>'1. Table of contents'!E253</f>
        <v>0</v>
      </c>
      <c r="G235" s="24"/>
      <c r="H235" s="30"/>
      <c r="K235" s="1"/>
      <c r="L235" s="1"/>
      <c r="M235" s="1"/>
      <c r="N235" s="1"/>
      <c r="O235" s="1"/>
      <c r="P235" s="1"/>
      <c r="Q235" s="1"/>
      <c r="V235" s="9"/>
      <c r="W235" s="9"/>
      <c r="X235" s="9"/>
      <c r="Y235" s="9"/>
    </row>
    <row r="236" spans="7:25" ht="15.75" thickBot="1">
      <c r="G236" s="31"/>
      <c r="H236" s="31"/>
      <c r="J236" s="31"/>
      <c r="K236" s="1"/>
      <c r="L236" s="1"/>
      <c r="M236" s="1"/>
      <c r="N236" s="1"/>
      <c r="O236" s="1"/>
      <c r="P236" s="1"/>
      <c r="Q236" s="1"/>
      <c r="V236" s="9"/>
      <c r="W236" s="9"/>
      <c r="X236" s="9"/>
      <c r="Y236" s="9"/>
    </row>
    <row r="237" spans="1:25" ht="15">
      <c r="A237" s="148" t="s">
        <v>281</v>
      </c>
      <c r="B237" s="293" t="s">
        <v>286</v>
      </c>
      <c r="C237" s="56" t="s">
        <v>28</v>
      </c>
      <c r="D237" s="434" t="s">
        <v>287</v>
      </c>
      <c r="E237" s="434"/>
      <c r="F237" s="434"/>
      <c r="G237" s="434"/>
      <c r="H237" s="434"/>
      <c r="I237" s="434"/>
      <c r="J237" s="434"/>
      <c r="K237" s="1"/>
      <c r="L237" s="1"/>
      <c r="M237" s="1"/>
      <c r="N237" s="1"/>
      <c r="O237" s="1"/>
      <c r="P237" s="1"/>
      <c r="Q237" s="1"/>
      <c r="V237" s="9"/>
      <c r="W237" s="9"/>
      <c r="X237" s="9"/>
      <c r="Y237" s="9"/>
    </row>
    <row r="238" spans="1:10" ht="16.5" customHeight="1">
      <c r="A238" s="149" t="s">
        <v>282</v>
      </c>
      <c r="B238" s="32">
        <f>+'2. Detailed Part'!Q73+'2. Detailed Part'!M103</f>
        <v>0</v>
      </c>
      <c r="C238" s="114">
        <f>IF(ISERR(B238/$B$24),"",B238/$B$24)</f>
      </c>
      <c r="D238" s="426"/>
      <c r="E238" s="427"/>
      <c r="F238" s="427"/>
      <c r="G238" s="427"/>
      <c r="H238" s="427"/>
      <c r="I238" s="427"/>
      <c r="J238" s="428"/>
    </row>
    <row r="239" spans="1:10" ht="15">
      <c r="A239" s="149" t="s">
        <v>283</v>
      </c>
      <c r="B239" s="32">
        <f>+'2. Detailed Part'!AB133</f>
        <v>0</v>
      </c>
      <c r="C239" s="114">
        <f>IF(ISERR(B239/$B$24),"",B239/$B$24)</f>
      </c>
      <c r="D239" s="429"/>
      <c r="E239" s="430"/>
      <c r="F239" s="430"/>
      <c r="G239" s="430"/>
      <c r="H239" s="430"/>
      <c r="I239" s="430"/>
      <c r="J239" s="431"/>
    </row>
    <row r="240" spans="1:10" ht="14.25" customHeight="1">
      <c r="A240" s="149" t="s">
        <v>284</v>
      </c>
      <c r="B240" s="32">
        <f>+'2. Detailed Part'!AB184</f>
        <v>0</v>
      </c>
      <c r="C240" s="114">
        <f>IF(ISERR(B240/$B$24),"",B240/$B$24)</f>
      </c>
      <c r="D240" s="429"/>
      <c r="E240" s="430"/>
      <c r="F240" s="430"/>
      <c r="G240" s="430"/>
      <c r="H240" s="430"/>
      <c r="I240" s="430"/>
      <c r="J240" s="431"/>
    </row>
    <row r="241" spans="1:10" ht="15">
      <c r="A241" s="149" t="s">
        <v>285</v>
      </c>
      <c r="B241" s="32">
        <f>+'2. Detailed Part'!K284</f>
        <v>0</v>
      </c>
      <c r="C241" s="114">
        <f>IF(ISERR(B241/$B$24),"",B241/$B$24)</f>
      </c>
      <c r="D241" s="433"/>
      <c r="E241" s="430"/>
      <c r="F241" s="430"/>
      <c r="G241" s="430"/>
      <c r="H241" s="430"/>
      <c r="I241" s="430"/>
      <c r="J241" s="431"/>
    </row>
    <row r="242" spans="1:25" ht="15">
      <c r="A242" s="150" t="s">
        <v>159</v>
      </c>
      <c r="B242" s="115">
        <f>SUM(B238:B241)</f>
        <v>0</v>
      </c>
      <c r="C242" s="114">
        <f>IF(ISERR(B242/$B$24),"",B242/$B$24)</f>
      </c>
      <c r="D242" s="433"/>
      <c r="E242" s="430"/>
      <c r="F242" s="430"/>
      <c r="G242" s="430"/>
      <c r="H242" s="430"/>
      <c r="I242" s="430"/>
      <c r="J242" s="431"/>
      <c r="K242" s="1"/>
      <c r="L242" s="1"/>
      <c r="M242" s="1"/>
      <c r="N242" s="1"/>
      <c r="O242" s="1"/>
      <c r="P242" s="1"/>
      <c r="Q242" s="1"/>
      <c r="V242" s="9"/>
      <c r="W242" s="9"/>
      <c r="X242" s="9"/>
      <c r="Y242" s="9"/>
    </row>
    <row r="243" spans="1:10" ht="15" customHeight="1">
      <c r="A243" s="432" t="s">
        <v>304</v>
      </c>
      <c r="B243" s="432"/>
      <c r="C243" s="432"/>
      <c r="D243" s="432"/>
      <c r="E243" s="432"/>
      <c r="F243" s="432"/>
      <c r="G243" s="432"/>
      <c r="H243" s="432"/>
      <c r="I243" s="432"/>
      <c r="J243" s="432"/>
    </row>
    <row r="244" spans="1:25" ht="15.75">
      <c r="A244" s="304" t="s">
        <v>303</v>
      </c>
      <c r="B244" s="53"/>
      <c r="D244" s="2"/>
      <c r="E244" s="2"/>
      <c r="F244" s="2"/>
      <c r="G244" s="3"/>
      <c r="H244" s="3"/>
      <c r="I244" s="7"/>
      <c r="J244" s="7"/>
      <c r="K244" s="1"/>
      <c r="L244" s="1"/>
      <c r="M244" s="1"/>
      <c r="N244" s="1"/>
      <c r="O244" s="1"/>
      <c r="P244" s="1"/>
      <c r="Q244" s="1"/>
      <c r="V244" s="423"/>
      <c r="W244" s="424"/>
      <c r="X244" s="424"/>
      <c r="Y244" s="425"/>
    </row>
    <row r="245" spans="1:10" s="27" customFormat="1" ht="15">
      <c r="A245" s="28"/>
      <c r="B245" s="23"/>
      <c r="C245" s="23"/>
      <c r="D245" s="23"/>
      <c r="E245" s="23"/>
      <c r="F245" s="26"/>
      <c r="G245" s="26"/>
      <c r="H245" s="26"/>
      <c r="I245" s="26"/>
      <c r="J245" s="26"/>
    </row>
    <row r="246" spans="1:25" ht="15.75">
      <c r="A246" s="203"/>
      <c r="B246" s="8"/>
      <c r="D246" s="2"/>
      <c r="E246" s="2"/>
      <c r="F246" s="2"/>
      <c r="G246" s="3"/>
      <c r="H246" s="3"/>
      <c r="I246" s="7"/>
      <c r="J246" s="7"/>
      <c r="K246" s="1"/>
      <c r="L246" s="1"/>
      <c r="M246" s="1"/>
      <c r="N246" s="1"/>
      <c r="O246" s="1"/>
      <c r="P246" s="1"/>
      <c r="Q246" s="1"/>
      <c r="V246" s="9"/>
      <c r="W246" s="9"/>
      <c r="X246" s="9"/>
      <c r="Y246" s="9"/>
    </row>
    <row r="247" spans="1:25" ht="15">
      <c r="A247" s="435" t="str">
        <f>'1. Table of contents'!A46</f>
        <v>Partner 19 -</v>
      </c>
      <c r="B247" s="436"/>
      <c r="C247" s="436"/>
      <c r="D247" s="436"/>
      <c r="E247" s="437"/>
      <c r="G247" s="24"/>
      <c r="H247" s="30"/>
      <c r="K247" s="1"/>
      <c r="L247" s="1"/>
      <c r="M247" s="1"/>
      <c r="N247" s="1"/>
      <c r="O247" s="1"/>
      <c r="P247" s="1"/>
      <c r="Q247" s="1"/>
      <c r="V247" s="9"/>
      <c r="W247" s="9"/>
      <c r="X247" s="9"/>
      <c r="Y247" s="9"/>
    </row>
    <row r="248" spans="1:25" ht="15">
      <c r="A248" s="292" t="s">
        <v>272</v>
      </c>
      <c r="B248" s="235">
        <f>'1. Table of contents'!E266</f>
        <v>0</v>
      </c>
      <c r="G248" s="24"/>
      <c r="H248" s="30"/>
      <c r="K248" s="1"/>
      <c r="L248" s="1"/>
      <c r="M248" s="1"/>
      <c r="N248" s="1"/>
      <c r="O248" s="1"/>
      <c r="P248" s="1"/>
      <c r="Q248" s="1"/>
      <c r="V248" s="9"/>
      <c r="W248" s="9"/>
      <c r="X248" s="9"/>
      <c r="Y248" s="9"/>
    </row>
    <row r="249" spans="7:25" ht="15.75" thickBot="1">
      <c r="G249" s="31"/>
      <c r="H249" s="31"/>
      <c r="J249" s="31"/>
      <c r="K249" s="1"/>
      <c r="L249" s="1"/>
      <c r="M249" s="1"/>
      <c r="N249" s="1"/>
      <c r="O249" s="1"/>
      <c r="P249" s="1"/>
      <c r="Q249" s="1"/>
      <c r="V249" s="9"/>
      <c r="W249" s="9"/>
      <c r="X249" s="9"/>
      <c r="Y249" s="9"/>
    </row>
    <row r="250" spans="1:25" ht="15">
      <c r="A250" s="148" t="s">
        <v>281</v>
      </c>
      <c r="B250" s="293" t="s">
        <v>286</v>
      </c>
      <c r="C250" s="56" t="s">
        <v>28</v>
      </c>
      <c r="D250" s="434" t="s">
        <v>287</v>
      </c>
      <c r="E250" s="434"/>
      <c r="F250" s="434"/>
      <c r="G250" s="434"/>
      <c r="H250" s="434"/>
      <c r="I250" s="434"/>
      <c r="J250" s="434"/>
      <c r="K250" s="1"/>
      <c r="L250" s="1"/>
      <c r="M250" s="1"/>
      <c r="N250" s="1"/>
      <c r="O250" s="1"/>
      <c r="P250" s="1"/>
      <c r="Q250" s="1"/>
      <c r="V250" s="9"/>
      <c r="W250" s="9"/>
      <c r="X250" s="9"/>
      <c r="Y250" s="9"/>
    </row>
    <row r="251" spans="1:10" ht="16.5" customHeight="1">
      <c r="A251" s="149" t="s">
        <v>282</v>
      </c>
      <c r="B251" s="32">
        <f>+'2. Detailed Part'!Q76+'2. Detailed Part'!M104</f>
        <v>0</v>
      </c>
      <c r="C251" s="114">
        <f>IF(ISERR(B251/$B$24),"",B251/$B$24)</f>
      </c>
      <c r="D251" s="426"/>
      <c r="E251" s="427"/>
      <c r="F251" s="427"/>
      <c r="G251" s="427"/>
      <c r="H251" s="427"/>
      <c r="I251" s="427"/>
      <c r="J251" s="428"/>
    </row>
    <row r="252" spans="1:10" ht="15">
      <c r="A252" s="149" t="s">
        <v>283</v>
      </c>
      <c r="B252" s="32">
        <f>+'2. Detailed Part'!AB134</f>
        <v>0</v>
      </c>
      <c r="C252" s="114">
        <f>IF(ISERR(B252/$B$24),"",B252/$B$24)</f>
      </c>
      <c r="D252" s="429"/>
      <c r="E252" s="430"/>
      <c r="F252" s="430"/>
      <c r="G252" s="430"/>
      <c r="H252" s="430"/>
      <c r="I252" s="430"/>
      <c r="J252" s="431"/>
    </row>
    <row r="253" spans="1:10" ht="15" customHeight="1">
      <c r="A253" s="149" t="s">
        <v>284</v>
      </c>
      <c r="B253" s="32">
        <f>+'2. Detailed Part'!AB185</f>
        <v>0</v>
      </c>
      <c r="C253" s="114">
        <f>IF(ISERR(B253/$B$24),"",B253/$B$24)</f>
      </c>
      <c r="D253" s="429"/>
      <c r="E253" s="430"/>
      <c r="F253" s="430"/>
      <c r="G253" s="430"/>
      <c r="H253" s="430"/>
      <c r="I253" s="430"/>
      <c r="J253" s="431"/>
    </row>
    <row r="254" spans="1:10" ht="15">
      <c r="A254" s="149" t="s">
        <v>285</v>
      </c>
      <c r="B254" s="32">
        <f>+'2. Detailed Part'!K285</f>
        <v>0</v>
      </c>
      <c r="C254" s="114">
        <f>IF(ISERR(B254/$B$24),"",B254/$B$24)</f>
      </c>
      <c r="D254" s="433"/>
      <c r="E254" s="430"/>
      <c r="F254" s="430"/>
      <c r="G254" s="430"/>
      <c r="H254" s="430"/>
      <c r="I254" s="430"/>
      <c r="J254" s="431"/>
    </row>
    <row r="255" spans="1:25" ht="15">
      <c r="A255" s="150" t="s">
        <v>159</v>
      </c>
      <c r="B255" s="115">
        <f>SUM(B251:B254)</f>
        <v>0</v>
      </c>
      <c r="C255" s="114">
        <f>IF(ISERR(B255/$B$24),"",B255/$B$24)</f>
      </c>
      <c r="D255" s="433"/>
      <c r="E255" s="430"/>
      <c r="F255" s="430"/>
      <c r="G255" s="430"/>
      <c r="H255" s="430"/>
      <c r="I255" s="430"/>
      <c r="J255" s="431"/>
      <c r="K255" s="1"/>
      <c r="L255" s="1"/>
      <c r="M255" s="1"/>
      <c r="N255" s="1"/>
      <c r="O255" s="1"/>
      <c r="P255" s="1"/>
      <c r="Q255" s="1"/>
      <c r="V255" s="9"/>
      <c r="W255" s="9"/>
      <c r="X255" s="9"/>
      <c r="Y255" s="9"/>
    </row>
    <row r="256" spans="1:10" ht="15" customHeight="1">
      <c r="A256" s="432" t="s">
        <v>304</v>
      </c>
      <c r="B256" s="432"/>
      <c r="C256" s="432"/>
      <c r="D256" s="432"/>
      <c r="E256" s="432"/>
      <c r="F256" s="432"/>
      <c r="G256" s="432"/>
      <c r="H256" s="432"/>
      <c r="I256" s="432"/>
      <c r="J256" s="432"/>
    </row>
    <row r="257" spans="1:25" ht="15.75">
      <c r="A257" s="304" t="s">
        <v>303</v>
      </c>
      <c r="B257" s="53"/>
      <c r="D257" s="2"/>
      <c r="E257" s="2"/>
      <c r="F257" s="2"/>
      <c r="G257" s="3"/>
      <c r="H257" s="3"/>
      <c r="I257" s="7"/>
      <c r="J257" s="7"/>
      <c r="K257" s="1"/>
      <c r="L257" s="1"/>
      <c r="M257" s="1"/>
      <c r="N257" s="1"/>
      <c r="O257" s="1"/>
      <c r="P257" s="1"/>
      <c r="Q257" s="1"/>
      <c r="V257" s="423"/>
      <c r="W257" s="424"/>
      <c r="X257" s="424"/>
      <c r="Y257" s="425"/>
    </row>
    <row r="258" spans="1:10" s="27" customFormat="1" ht="15">
      <c r="A258" s="28"/>
      <c r="B258" s="23"/>
      <c r="C258" s="23"/>
      <c r="D258" s="23"/>
      <c r="E258" s="23"/>
      <c r="F258" s="26"/>
      <c r="G258" s="26"/>
      <c r="H258" s="26"/>
      <c r="I258" s="26"/>
      <c r="J258" s="26"/>
    </row>
    <row r="259" spans="1:25" ht="15.75">
      <c r="A259" s="203"/>
      <c r="B259" s="8"/>
      <c r="D259" s="2"/>
      <c r="E259" s="2"/>
      <c r="F259" s="2"/>
      <c r="G259" s="3"/>
      <c r="H259" s="3"/>
      <c r="I259" s="7"/>
      <c r="J259" s="7"/>
      <c r="K259" s="1"/>
      <c r="L259" s="1"/>
      <c r="M259" s="1"/>
      <c r="N259" s="1"/>
      <c r="O259" s="1"/>
      <c r="P259" s="1"/>
      <c r="Q259" s="1"/>
      <c r="V259" s="9"/>
      <c r="W259" s="9"/>
      <c r="X259" s="9"/>
      <c r="Y259" s="9"/>
    </row>
    <row r="260" spans="1:8" ht="15">
      <c r="A260" s="435" t="str">
        <f>'1. Table of contents'!A47</f>
        <v>Partner 20 -</v>
      </c>
      <c r="B260" s="436"/>
      <c r="C260" s="436"/>
      <c r="D260" s="436"/>
      <c r="E260" s="437"/>
      <c r="G260" s="24"/>
      <c r="H260" s="30"/>
    </row>
    <row r="261" spans="1:8" ht="15">
      <c r="A261" s="292" t="s">
        <v>272</v>
      </c>
      <c r="B261" s="235">
        <f>'1. Table of contents'!E279</f>
        <v>0</v>
      </c>
      <c r="G261" s="24"/>
      <c r="H261" s="30"/>
    </row>
    <row r="262" spans="7:10" ht="15.75" thickBot="1">
      <c r="G262" s="31"/>
      <c r="H262" s="31"/>
      <c r="J262" s="31"/>
    </row>
    <row r="263" spans="1:10" ht="15">
      <c r="A263" s="148" t="s">
        <v>281</v>
      </c>
      <c r="B263" s="293" t="s">
        <v>286</v>
      </c>
      <c r="C263" s="56" t="s">
        <v>28</v>
      </c>
      <c r="D263" s="434" t="s">
        <v>287</v>
      </c>
      <c r="E263" s="434"/>
      <c r="F263" s="434"/>
      <c r="G263" s="434"/>
      <c r="H263" s="434"/>
      <c r="I263" s="434"/>
      <c r="J263" s="434"/>
    </row>
    <row r="264" spans="1:10" ht="15.75" customHeight="1">
      <c r="A264" s="149" t="s">
        <v>282</v>
      </c>
      <c r="B264" s="32">
        <f>+'2. Detailed Part'!Q79+'2. Detailed Part'!M105</f>
        <v>0</v>
      </c>
      <c r="C264" s="114">
        <f>IF(ISERR(B264/$B$24),"",B264/$B$24)</f>
      </c>
      <c r="D264" s="426"/>
      <c r="E264" s="427"/>
      <c r="F264" s="427"/>
      <c r="G264" s="427"/>
      <c r="H264" s="427"/>
      <c r="I264" s="427"/>
      <c r="J264" s="428"/>
    </row>
    <row r="265" spans="1:10" ht="15">
      <c r="A265" s="149" t="s">
        <v>283</v>
      </c>
      <c r="B265" s="32">
        <f>+'2. Detailed Part'!AB135</f>
        <v>0</v>
      </c>
      <c r="C265" s="114">
        <f>IF(ISERR(B265/$B$24),"",B265/$B$24)</f>
      </c>
      <c r="D265" s="429"/>
      <c r="E265" s="430"/>
      <c r="F265" s="430"/>
      <c r="G265" s="430"/>
      <c r="H265" s="430"/>
      <c r="I265" s="430"/>
      <c r="J265" s="431"/>
    </row>
    <row r="266" spans="1:10" ht="14.25" customHeight="1">
      <c r="A266" s="149" t="s">
        <v>284</v>
      </c>
      <c r="B266" s="32">
        <f>+'2. Detailed Part'!AB186</f>
        <v>0</v>
      </c>
      <c r="C266" s="114">
        <f>IF(ISERR(B266/$B$24),"",B266/$B$24)</f>
      </c>
      <c r="D266" s="429"/>
      <c r="E266" s="430"/>
      <c r="F266" s="430"/>
      <c r="G266" s="430"/>
      <c r="H266" s="430"/>
      <c r="I266" s="430"/>
      <c r="J266" s="431"/>
    </row>
    <row r="267" spans="1:10" ht="15">
      <c r="A267" s="149" t="s">
        <v>285</v>
      </c>
      <c r="B267" s="32">
        <f>+'2. Detailed Part'!K286</f>
        <v>0</v>
      </c>
      <c r="C267" s="114">
        <f>IF(ISERR(B267/$B$24),"",B267/$B$24)</f>
      </c>
      <c r="D267" s="433"/>
      <c r="E267" s="430"/>
      <c r="F267" s="430"/>
      <c r="G267" s="430"/>
      <c r="H267" s="430"/>
      <c r="I267" s="430"/>
      <c r="J267" s="431"/>
    </row>
    <row r="268" spans="1:10" ht="15">
      <c r="A268" s="150" t="s">
        <v>159</v>
      </c>
      <c r="B268" s="115">
        <f>SUM(B264:B267)</f>
        <v>0</v>
      </c>
      <c r="C268" s="114">
        <f>IF(ISERR(B268/$B$24),"",B268/$B$24)</f>
      </c>
      <c r="D268" s="433"/>
      <c r="E268" s="430"/>
      <c r="F268" s="430"/>
      <c r="G268" s="430"/>
      <c r="H268" s="430"/>
      <c r="I268" s="430"/>
      <c r="J268" s="431"/>
    </row>
    <row r="269" spans="1:10" ht="15" customHeight="1">
      <c r="A269" s="432" t="s">
        <v>304</v>
      </c>
      <c r="B269" s="432"/>
      <c r="C269" s="432"/>
      <c r="D269" s="432"/>
      <c r="E269" s="432"/>
      <c r="F269" s="432"/>
      <c r="G269" s="432"/>
      <c r="H269" s="432"/>
      <c r="I269" s="432"/>
      <c r="J269" s="432"/>
    </row>
    <row r="270" spans="1:25" ht="15.75">
      <c r="A270" s="304" t="s">
        <v>303</v>
      </c>
      <c r="B270" s="53"/>
      <c r="D270" s="2"/>
      <c r="E270" s="2"/>
      <c r="F270" s="2"/>
      <c r="G270" s="3"/>
      <c r="H270" s="3"/>
      <c r="I270" s="7"/>
      <c r="J270" s="7"/>
      <c r="K270" s="1"/>
      <c r="L270" s="1"/>
      <c r="M270" s="1"/>
      <c r="N270" s="1"/>
      <c r="O270" s="1"/>
      <c r="P270" s="1"/>
      <c r="Q270" s="1"/>
      <c r="V270" s="423"/>
      <c r="W270" s="424"/>
      <c r="X270" s="424"/>
      <c r="Y270" s="425"/>
    </row>
    <row r="271" spans="1:10" s="27" customFormat="1" ht="15">
      <c r="A271" s="28"/>
      <c r="B271" s="23"/>
      <c r="C271" s="23"/>
      <c r="D271" s="23"/>
      <c r="E271" s="23"/>
      <c r="F271" s="26"/>
      <c r="G271" s="26"/>
      <c r="H271" s="26"/>
      <c r="I271" s="26"/>
      <c r="J271" s="26"/>
    </row>
    <row r="272" spans="1:25" ht="15.75">
      <c r="A272" s="203"/>
      <c r="B272" s="8"/>
      <c r="D272" s="2"/>
      <c r="E272" s="2"/>
      <c r="F272" s="2"/>
      <c r="G272" s="3"/>
      <c r="H272" s="3"/>
      <c r="I272" s="7"/>
      <c r="J272" s="7"/>
      <c r="K272" s="1"/>
      <c r="L272" s="1"/>
      <c r="M272" s="1"/>
      <c r="N272" s="1"/>
      <c r="O272" s="1"/>
      <c r="P272" s="1"/>
      <c r="Q272" s="1"/>
      <c r="V272" s="9"/>
      <c r="W272" s="9"/>
      <c r="X272" s="9"/>
      <c r="Y272" s="9"/>
    </row>
    <row r="273" spans="1:9" ht="18" customHeight="1">
      <c r="A273" s="33"/>
      <c r="B273" s="34"/>
      <c r="C273" s="35"/>
      <c r="D273" s="35"/>
      <c r="E273" s="35"/>
      <c r="F273" s="21"/>
      <c r="G273" s="21"/>
      <c r="H273" s="21"/>
      <c r="I273" s="21"/>
    </row>
    <row r="274" spans="1:5" ht="15.75">
      <c r="A274" s="495" t="s">
        <v>288</v>
      </c>
      <c r="B274" s="454"/>
      <c r="C274" s="331"/>
      <c r="D274" s="331"/>
      <c r="E274" s="331"/>
    </row>
    <row r="275" ht="15.75" thickBot="1">
      <c r="A275" s="36"/>
    </row>
    <row r="276" spans="1:10" ht="15">
      <c r="A276" s="294" t="s">
        <v>281</v>
      </c>
      <c r="B276" s="295" t="s">
        <v>286</v>
      </c>
      <c r="C276" s="296" t="s">
        <v>28</v>
      </c>
      <c r="D276" s="434" t="s">
        <v>287</v>
      </c>
      <c r="E276" s="434"/>
      <c r="F276" s="434"/>
      <c r="G276" s="434"/>
      <c r="H276" s="434"/>
      <c r="I276" s="434"/>
      <c r="J276" s="434"/>
    </row>
    <row r="277" spans="1:10" ht="17.25" customHeight="1">
      <c r="A277" s="149" t="s">
        <v>282</v>
      </c>
      <c r="B277" s="116">
        <f>+B20+B32+B44+B56+B69+B82+B95+B108+B121+B134+B147+B160+B173+B186+B199+B212+B225+B238+B251+B264</f>
        <v>0</v>
      </c>
      <c r="C277" s="114">
        <f>IF(ISERR(B277/$B$281),"",B277/$B$281)</f>
      </c>
      <c r="D277" s="494"/>
      <c r="E277" s="494"/>
      <c r="F277" s="494"/>
      <c r="G277" s="494"/>
      <c r="H277" s="494"/>
      <c r="I277" s="494"/>
      <c r="J277" s="494"/>
    </row>
    <row r="278" spans="1:10" ht="15">
      <c r="A278" s="149" t="s">
        <v>283</v>
      </c>
      <c r="B278" s="116">
        <f>+B21+B33+B45+B57+B70+B83+B96+B109+B122+B135+B148+B161+B174+B187+B200+B213+B226+B239+B252+B265</f>
        <v>0</v>
      </c>
      <c r="C278" s="114">
        <f>IF(ISERR(B278/$B$281),"",B278/$B$281)</f>
      </c>
      <c r="D278" s="494"/>
      <c r="E278" s="494"/>
      <c r="F278" s="494"/>
      <c r="G278" s="494"/>
      <c r="H278" s="494"/>
      <c r="I278" s="494"/>
      <c r="J278" s="494"/>
    </row>
    <row r="279" spans="1:10" ht="15.75" customHeight="1">
      <c r="A279" s="149" t="s">
        <v>284</v>
      </c>
      <c r="B279" s="116">
        <f>+B22+B34+B46+B58+B71+B84+B97+B110+B123+B136+B149+B162+B175+B188+B201+B214+B227+B240+B253+B266</f>
        <v>0</v>
      </c>
      <c r="C279" s="114">
        <f>IF(ISERR(B279/$B$281),"",B279/$B$281)</f>
      </c>
      <c r="D279" s="494"/>
      <c r="E279" s="494"/>
      <c r="F279" s="494"/>
      <c r="G279" s="494"/>
      <c r="H279" s="494"/>
      <c r="I279" s="494"/>
      <c r="J279" s="494"/>
    </row>
    <row r="280" spans="1:10" ht="15">
      <c r="A280" s="149" t="s">
        <v>285</v>
      </c>
      <c r="B280" s="116">
        <f>+B23+B35+B47+B59+B72+B85+B98+B111+B124+B137+B150+B163+B176+B189+B202+B215+B228+B241+B254+B267</f>
        <v>0</v>
      </c>
      <c r="C280" s="114">
        <f>IF(ISERR(B280/$B$281),"",B280/$B$281)</f>
      </c>
      <c r="D280" s="494"/>
      <c r="E280" s="494"/>
      <c r="F280" s="494"/>
      <c r="G280" s="494"/>
      <c r="H280" s="494"/>
      <c r="I280" s="494"/>
      <c r="J280" s="494"/>
    </row>
    <row r="281" spans="1:10" ht="15">
      <c r="A281" s="150" t="s">
        <v>159</v>
      </c>
      <c r="B281" s="115">
        <f>SUM(B277:B280)</f>
        <v>0</v>
      </c>
      <c r="C281" s="114">
        <f>IF(ISERR(B281/$B$281),"",B281/$B$281)</f>
      </c>
      <c r="D281" s="494"/>
      <c r="E281" s="494"/>
      <c r="F281" s="494"/>
      <c r="G281" s="494"/>
      <c r="H281" s="494"/>
      <c r="I281" s="494"/>
      <c r="J281" s="494"/>
    </row>
    <row r="282" spans="1:10" ht="15" customHeight="1">
      <c r="A282" s="488" t="s">
        <v>305</v>
      </c>
      <c r="B282" s="489"/>
      <c r="C282" s="489"/>
      <c r="D282" s="489"/>
      <c r="E282" s="489"/>
      <c r="F282" s="489"/>
      <c r="G282" s="489"/>
      <c r="H282" s="489"/>
      <c r="I282" s="489"/>
      <c r="J282" s="489"/>
    </row>
    <row r="283" spans="1:10" ht="15">
      <c r="A283" s="28"/>
      <c r="B283" s="38"/>
      <c r="C283" s="38"/>
      <c r="D283" s="38"/>
      <c r="E283" s="39"/>
      <c r="F283" s="37"/>
      <c r="G283" s="29"/>
      <c r="H283" s="30"/>
      <c r="J283" s="30"/>
    </row>
    <row r="284" spans="1:10" ht="15">
      <c r="A284" s="28"/>
      <c r="B284" s="38"/>
      <c r="C284" s="38"/>
      <c r="D284" s="38"/>
      <c r="E284" s="39"/>
      <c r="F284" s="37"/>
      <c r="G284" s="29"/>
      <c r="H284" s="30"/>
      <c r="I284" s="40"/>
      <c r="J284" s="30"/>
    </row>
    <row r="285" spans="1:5" ht="26.25">
      <c r="A285" s="475" t="s">
        <v>289</v>
      </c>
      <c r="B285" s="475"/>
      <c r="C285" s="475"/>
      <c r="D285" s="475"/>
      <c r="E285" s="41" t="s">
        <v>68</v>
      </c>
    </row>
    <row r="286" ht="18.75">
      <c r="A286" s="204"/>
    </row>
    <row r="287" spans="1:10" ht="21" customHeight="1">
      <c r="A287" s="487" t="s">
        <v>290</v>
      </c>
      <c r="B287" s="462"/>
      <c r="C287" s="462"/>
      <c r="D287" s="462"/>
      <c r="E287" s="462"/>
      <c r="F287" s="450"/>
      <c r="G287" s="6"/>
      <c r="H287" s="6"/>
      <c r="I287" s="6"/>
      <c r="J287" s="6"/>
    </row>
    <row r="288" spans="1:10" ht="15">
      <c r="A288" s="482"/>
      <c r="B288" s="483"/>
      <c r="C288" s="483"/>
      <c r="D288" s="483"/>
      <c r="E288" s="483"/>
      <c r="F288" s="483"/>
      <c r="G288" s="6"/>
      <c r="H288" s="6"/>
      <c r="I288" s="6"/>
      <c r="J288" s="6"/>
    </row>
    <row r="289" spans="1:14" ht="15">
      <c r="A289" s="205"/>
      <c r="B289" s="42"/>
      <c r="C289" s="42"/>
      <c r="D289" s="42"/>
      <c r="E289" s="496" t="s">
        <v>293</v>
      </c>
      <c r="F289" s="497"/>
      <c r="G289" s="497"/>
      <c r="H289" s="497"/>
      <c r="I289" s="497"/>
      <c r="J289" s="497"/>
      <c r="K289" s="497"/>
      <c r="L289" s="498"/>
      <c r="M289" s="499"/>
      <c r="N289" s="499"/>
    </row>
    <row r="290" spans="1:14" ht="15">
      <c r="A290" s="206" t="s">
        <v>161</v>
      </c>
      <c r="B290" s="297" t="s">
        <v>291</v>
      </c>
      <c r="C290" s="298" t="s">
        <v>69</v>
      </c>
      <c r="D290" s="297" t="s">
        <v>292</v>
      </c>
      <c r="E290" s="500" t="s">
        <v>294</v>
      </c>
      <c r="F290" s="500"/>
      <c r="G290" s="501" t="s">
        <v>295</v>
      </c>
      <c r="H290" s="501"/>
      <c r="I290" s="501" t="s">
        <v>296</v>
      </c>
      <c r="J290" s="501"/>
      <c r="K290" s="501" t="s">
        <v>297</v>
      </c>
      <c r="L290" s="501"/>
      <c r="M290" s="502" t="s">
        <v>298</v>
      </c>
      <c r="N290" s="503"/>
    </row>
    <row r="291" spans="1:15" ht="15">
      <c r="A291" s="207"/>
      <c r="B291" s="152" t="s">
        <v>29</v>
      </c>
      <c r="C291" s="152" t="s">
        <v>29</v>
      </c>
      <c r="D291" s="152" t="s">
        <v>28</v>
      </c>
      <c r="E291" s="249" t="s">
        <v>28</v>
      </c>
      <c r="F291" s="249" t="s">
        <v>29</v>
      </c>
      <c r="G291" s="249" t="s">
        <v>28</v>
      </c>
      <c r="H291" s="249" t="s">
        <v>29</v>
      </c>
      <c r="I291" s="249" t="s">
        <v>28</v>
      </c>
      <c r="J291" s="249" t="s">
        <v>29</v>
      </c>
      <c r="K291" s="249" t="s">
        <v>28</v>
      </c>
      <c r="L291" s="249" t="s">
        <v>29</v>
      </c>
      <c r="M291" s="249" t="s">
        <v>28</v>
      </c>
      <c r="N291" s="249" t="s">
        <v>29</v>
      </c>
      <c r="O291" s="6"/>
    </row>
    <row r="292" spans="1:17" ht="15">
      <c r="A292" s="208" t="str">
        <f>'1. Table of contents'!A28</f>
        <v>LP - Partner 1 -</v>
      </c>
      <c r="B292" s="43">
        <f>B24-B26</f>
        <v>0</v>
      </c>
      <c r="C292" s="43">
        <f>IF(B292-F292-H292-J292-L292-N292&lt;0,"error",B292-F292-H292-L292-J292-N292)</f>
        <v>0</v>
      </c>
      <c r="D292" s="55">
        <f>IF(ISERR((C292)/(B292-N292)),"",IF(ROUND((C292)/(B292-N292),8)&gt;85%,"error",+(C292)/(B292-N292)))</f>
      </c>
      <c r="E292" s="305"/>
      <c r="F292" s="43">
        <f>IF(M292=0,B292*E292,(B292-N292)*E292)</f>
        <v>0</v>
      </c>
      <c r="G292" s="305"/>
      <c r="H292" s="43">
        <f>IF(M292=0,G292*B292,(B292-N292)*G292)</f>
        <v>0</v>
      </c>
      <c r="I292" s="305"/>
      <c r="J292" s="43">
        <f>IF(M292=0,I292*B292,(B292-N292)*I292)</f>
        <v>0</v>
      </c>
      <c r="K292" s="305"/>
      <c r="L292" s="43">
        <f>IF(M292=0,K292*B292,(B292-N292)*K292)</f>
        <v>0</v>
      </c>
      <c r="M292" s="305"/>
      <c r="N292" s="43">
        <f>M292*(B292)</f>
        <v>0</v>
      </c>
      <c r="O292" s="7"/>
      <c r="Q292" s="44"/>
    </row>
    <row r="293" spans="1:17" ht="15">
      <c r="A293" s="208" t="str">
        <f>'1. Table of contents'!A29</f>
        <v>Partner 2 - </v>
      </c>
      <c r="B293" s="43">
        <f>+B36-B38</f>
        <v>0</v>
      </c>
      <c r="C293" s="43">
        <f aca="true" t="shared" si="0" ref="C293:C311">IF(B293-F293-H293-J293-L293-N293&lt;0,"error",B293-F293-H293-L293-J293-N293)</f>
        <v>0</v>
      </c>
      <c r="D293" s="55">
        <f aca="true" t="shared" si="1" ref="D293:D311">IF(ISERR((C293)/(B293-N293)),"",IF(ROUND((C293)/(B293-N293),8)&gt;85%,"error",+(C293)/(B293-N293)))</f>
      </c>
      <c r="E293" s="305"/>
      <c r="F293" s="43">
        <f aca="true" t="shared" si="2" ref="F293:F311">IF(M293=0,B293*E293,(B293-N293)*E293)</f>
        <v>0</v>
      </c>
      <c r="G293" s="305"/>
      <c r="H293" s="43">
        <f aca="true" t="shared" si="3" ref="H293:H311">IF(M293=0,G293*B293,(B293-N293)*G293)</f>
        <v>0</v>
      </c>
      <c r="I293" s="305"/>
      <c r="J293" s="43">
        <f aca="true" t="shared" si="4" ref="J293:J311">IF(M293=0,I293*B293,(B293-N293)*I293)</f>
        <v>0</v>
      </c>
      <c r="K293" s="305"/>
      <c r="L293" s="43">
        <f aca="true" t="shared" si="5" ref="L293:L311">IF(M293=0,K293*B293,(B293-N293)*K293)</f>
        <v>0</v>
      </c>
      <c r="M293" s="305"/>
      <c r="N293" s="43">
        <f aca="true" t="shared" si="6" ref="N293:N311">M293*(B293)</f>
        <v>0</v>
      </c>
      <c r="O293" s="7"/>
      <c r="Q293" s="44"/>
    </row>
    <row r="294" spans="1:15" ht="15">
      <c r="A294" s="208" t="str">
        <f>'1. Table of contents'!A30</f>
        <v>Partner 3 -</v>
      </c>
      <c r="B294" s="43">
        <f>+B48-B50-B51</f>
        <v>0</v>
      </c>
      <c r="C294" s="43">
        <f t="shared" si="0"/>
        <v>0</v>
      </c>
      <c r="D294" s="55">
        <f t="shared" si="1"/>
      </c>
      <c r="E294" s="305"/>
      <c r="F294" s="43">
        <f t="shared" si="2"/>
        <v>0</v>
      </c>
      <c r="G294" s="305"/>
      <c r="H294" s="43">
        <f t="shared" si="3"/>
        <v>0</v>
      </c>
      <c r="I294" s="305"/>
      <c r="J294" s="43">
        <f t="shared" si="4"/>
        <v>0</v>
      </c>
      <c r="K294" s="305"/>
      <c r="L294" s="43">
        <f t="shared" si="5"/>
        <v>0</v>
      </c>
      <c r="M294" s="305"/>
      <c r="N294" s="43">
        <f t="shared" si="6"/>
        <v>0</v>
      </c>
      <c r="O294" s="7"/>
    </row>
    <row r="295" spans="1:15" ht="15">
      <c r="A295" s="208" t="str">
        <f>'1. Table of contents'!A31</f>
        <v>Partner 4 - </v>
      </c>
      <c r="B295" s="43">
        <f>+B60-B62-B63</f>
        <v>0</v>
      </c>
      <c r="C295" s="43">
        <f t="shared" si="0"/>
        <v>0</v>
      </c>
      <c r="D295" s="55">
        <f t="shared" si="1"/>
      </c>
      <c r="E295" s="305"/>
      <c r="F295" s="43">
        <f t="shared" si="2"/>
        <v>0</v>
      </c>
      <c r="G295" s="305"/>
      <c r="H295" s="43">
        <f t="shared" si="3"/>
        <v>0</v>
      </c>
      <c r="I295" s="305"/>
      <c r="J295" s="43">
        <f t="shared" si="4"/>
        <v>0</v>
      </c>
      <c r="K295" s="305"/>
      <c r="L295" s="43">
        <f t="shared" si="5"/>
        <v>0</v>
      </c>
      <c r="M295" s="305"/>
      <c r="N295" s="43">
        <f t="shared" si="6"/>
        <v>0</v>
      </c>
      <c r="O295" s="7"/>
    </row>
    <row r="296" spans="1:15" ht="15">
      <c r="A296" s="208" t="str">
        <f>'1. Table of contents'!A32</f>
        <v>Partner 5 - </v>
      </c>
      <c r="B296" s="43">
        <f>+B73-B75-B76</f>
        <v>0</v>
      </c>
      <c r="C296" s="43">
        <f t="shared" si="0"/>
        <v>0</v>
      </c>
      <c r="D296" s="55">
        <f t="shared" si="1"/>
      </c>
      <c r="E296" s="305"/>
      <c r="F296" s="43">
        <f t="shared" si="2"/>
        <v>0</v>
      </c>
      <c r="G296" s="305"/>
      <c r="H296" s="43">
        <f t="shared" si="3"/>
        <v>0</v>
      </c>
      <c r="I296" s="305"/>
      <c r="J296" s="43">
        <f t="shared" si="4"/>
        <v>0</v>
      </c>
      <c r="K296" s="305"/>
      <c r="L296" s="43">
        <f t="shared" si="5"/>
        <v>0</v>
      </c>
      <c r="M296" s="305"/>
      <c r="N296" s="43">
        <f t="shared" si="6"/>
        <v>0</v>
      </c>
      <c r="O296" s="7"/>
    </row>
    <row r="297" spans="1:15" ht="15">
      <c r="A297" s="208" t="str">
        <f>'1. Table of contents'!A33</f>
        <v>Partner 6 -</v>
      </c>
      <c r="B297" s="43">
        <f>+B86-B88-B89</f>
        <v>0</v>
      </c>
      <c r="C297" s="43">
        <f t="shared" si="0"/>
        <v>0</v>
      </c>
      <c r="D297" s="55">
        <f t="shared" si="1"/>
      </c>
      <c r="E297" s="305"/>
      <c r="F297" s="43">
        <f t="shared" si="2"/>
        <v>0</v>
      </c>
      <c r="G297" s="305"/>
      <c r="H297" s="43">
        <f t="shared" si="3"/>
        <v>0</v>
      </c>
      <c r="I297" s="305"/>
      <c r="J297" s="43">
        <f t="shared" si="4"/>
        <v>0</v>
      </c>
      <c r="K297" s="305"/>
      <c r="L297" s="43">
        <f t="shared" si="5"/>
        <v>0</v>
      </c>
      <c r="M297" s="305"/>
      <c r="N297" s="43">
        <f t="shared" si="6"/>
        <v>0</v>
      </c>
      <c r="O297" s="7"/>
    </row>
    <row r="298" spans="1:15" ht="15">
      <c r="A298" s="208" t="str">
        <f>'1. Table of contents'!A34</f>
        <v>Partner 7 -</v>
      </c>
      <c r="B298" s="43">
        <f>+B99-B101-B102</f>
        <v>0</v>
      </c>
      <c r="C298" s="43">
        <f t="shared" si="0"/>
        <v>0</v>
      </c>
      <c r="D298" s="55">
        <f t="shared" si="1"/>
      </c>
      <c r="E298" s="305"/>
      <c r="F298" s="43">
        <f t="shared" si="2"/>
        <v>0</v>
      </c>
      <c r="G298" s="305"/>
      <c r="H298" s="43">
        <f t="shared" si="3"/>
        <v>0</v>
      </c>
      <c r="I298" s="305"/>
      <c r="J298" s="43">
        <f t="shared" si="4"/>
        <v>0</v>
      </c>
      <c r="K298" s="305"/>
      <c r="L298" s="43">
        <f t="shared" si="5"/>
        <v>0</v>
      </c>
      <c r="M298" s="305"/>
      <c r="N298" s="43">
        <f t="shared" si="6"/>
        <v>0</v>
      </c>
      <c r="O298" s="7"/>
    </row>
    <row r="299" spans="1:15" ht="15">
      <c r="A299" s="208" t="str">
        <f>'1. Table of contents'!A35</f>
        <v>Partner 8 -</v>
      </c>
      <c r="B299" s="43">
        <f>+B112-B114-B115</f>
        <v>0</v>
      </c>
      <c r="C299" s="43">
        <f t="shared" si="0"/>
        <v>0</v>
      </c>
      <c r="D299" s="55">
        <f t="shared" si="1"/>
      </c>
      <c r="E299" s="305"/>
      <c r="F299" s="43">
        <f t="shared" si="2"/>
        <v>0</v>
      </c>
      <c r="G299" s="305"/>
      <c r="H299" s="43">
        <f t="shared" si="3"/>
        <v>0</v>
      </c>
      <c r="I299" s="305"/>
      <c r="J299" s="43">
        <f t="shared" si="4"/>
        <v>0</v>
      </c>
      <c r="K299" s="305"/>
      <c r="L299" s="43">
        <f t="shared" si="5"/>
        <v>0</v>
      </c>
      <c r="M299" s="305"/>
      <c r="N299" s="43">
        <f t="shared" si="6"/>
        <v>0</v>
      </c>
      <c r="O299" s="7"/>
    </row>
    <row r="300" spans="1:15" ht="15">
      <c r="A300" s="208" t="str">
        <f>'1. Table of contents'!A36</f>
        <v>Partner 9 -</v>
      </c>
      <c r="B300" s="43">
        <f>+B125-B127-B128</f>
        <v>0</v>
      </c>
      <c r="C300" s="43">
        <f t="shared" si="0"/>
        <v>0</v>
      </c>
      <c r="D300" s="55">
        <f t="shared" si="1"/>
      </c>
      <c r="E300" s="305"/>
      <c r="F300" s="43">
        <f t="shared" si="2"/>
        <v>0</v>
      </c>
      <c r="G300" s="305"/>
      <c r="H300" s="43">
        <f t="shared" si="3"/>
        <v>0</v>
      </c>
      <c r="I300" s="305"/>
      <c r="J300" s="43">
        <f t="shared" si="4"/>
        <v>0</v>
      </c>
      <c r="K300" s="305"/>
      <c r="L300" s="43">
        <f t="shared" si="5"/>
        <v>0</v>
      </c>
      <c r="M300" s="305"/>
      <c r="N300" s="43">
        <f t="shared" si="6"/>
        <v>0</v>
      </c>
      <c r="O300" s="7"/>
    </row>
    <row r="301" spans="1:15" ht="15">
      <c r="A301" s="208" t="str">
        <f>'1. Table of contents'!A37</f>
        <v>Partner 10 -</v>
      </c>
      <c r="B301" s="43">
        <f>+B138-B140-B141</f>
        <v>0</v>
      </c>
      <c r="C301" s="43">
        <f t="shared" si="0"/>
        <v>0</v>
      </c>
      <c r="D301" s="55">
        <f t="shared" si="1"/>
      </c>
      <c r="E301" s="305"/>
      <c r="F301" s="43">
        <f t="shared" si="2"/>
        <v>0</v>
      </c>
      <c r="G301" s="305"/>
      <c r="H301" s="43">
        <f t="shared" si="3"/>
        <v>0</v>
      </c>
      <c r="I301" s="305"/>
      <c r="J301" s="43">
        <f t="shared" si="4"/>
        <v>0</v>
      </c>
      <c r="K301" s="305"/>
      <c r="L301" s="43">
        <f t="shared" si="5"/>
        <v>0</v>
      </c>
      <c r="M301" s="305"/>
      <c r="N301" s="43">
        <f t="shared" si="6"/>
        <v>0</v>
      </c>
      <c r="O301" s="7"/>
    </row>
    <row r="302" spans="1:15" ht="15">
      <c r="A302" s="208" t="str">
        <f>'1. Table of contents'!A38</f>
        <v>Partner 11 -</v>
      </c>
      <c r="B302" s="43">
        <f>+B151-B153-B154</f>
        <v>0</v>
      </c>
      <c r="C302" s="43">
        <f t="shared" si="0"/>
        <v>0</v>
      </c>
      <c r="D302" s="55">
        <f t="shared" si="1"/>
      </c>
      <c r="E302" s="305"/>
      <c r="F302" s="43">
        <f t="shared" si="2"/>
        <v>0</v>
      </c>
      <c r="G302" s="305"/>
      <c r="H302" s="43">
        <f t="shared" si="3"/>
        <v>0</v>
      </c>
      <c r="I302" s="305"/>
      <c r="J302" s="43">
        <f t="shared" si="4"/>
        <v>0</v>
      </c>
      <c r="K302" s="305"/>
      <c r="L302" s="43">
        <f t="shared" si="5"/>
        <v>0</v>
      </c>
      <c r="M302" s="305"/>
      <c r="N302" s="43">
        <f t="shared" si="6"/>
        <v>0</v>
      </c>
      <c r="O302" s="7"/>
    </row>
    <row r="303" spans="1:15" ht="15">
      <c r="A303" s="208" t="str">
        <f>'1. Table of contents'!A39</f>
        <v>Partner 12 -</v>
      </c>
      <c r="B303" s="43">
        <f>+B164-B166-B167</f>
        <v>0</v>
      </c>
      <c r="C303" s="43">
        <f t="shared" si="0"/>
        <v>0</v>
      </c>
      <c r="D303" s="55">
        <f t="shared" si="1"/>
      </c>
      <c r="E303" s="305"/>
      <c r="F303" s="43">
        <f t="shared" si="2"/>
        <v>0</v>
      </c>
      <c r="G303" s="305"/>
      <c r="H303" s="43">
        <f t="shared" si="3"/>
        <v>0</v>
      </c>
      <c r="I303" s="305"/>
      <c r="J303" s="43">
        <f t="shared" si="4"/>
        <v>0</v>
      </c>
      <c r="K303" s="305"/>
      <c r="L303" s="43">
        <f t="shared" si="5"/>
        <v>0</v>
      </c>
      <c r="M303" s="305"/>
      <c r="N303" s="43">
        <f t="shared" si="6"/>
        <v>0</v>
      </c>
      <c r="O303" s="7"/>
    </row>
    <row r="304" spans="1:15" ht="15">
      <c r="A304" s="208" t="str">
        <f>'1. Table of contents'!A40</f>
        <v>Partner 13 -</v>
      </c>
      <c r="B304" s="43">
        <f>+B177-B179-B180</f>
        <v>0</v>
      </c>
      <c r="C304" s="43">
        <f t="shared" si="0"/>
        <v>0</v>
      </c>
      <c r="D304" s="55">
        <f t="shared" si="1"/>
      </c>
      <c r="E304" s="305"/>
      <c r="F304" s="43">
        <f t="shared" si="2"/>
        <v>0</v>
      </c>
      <c r="G304" s="305"/>
      <c r="H304" s="43">
        <f t="shared" si="3"/>
        <v>0</v>
      </c>
      <c r="I304" s="305"/>
      <c r="J304" s="43">
        <f t="shared" si="4"/>
        <v>0</v>
      </c>
      <c r="K304" s="305"/>
      <c r="L304" s="43">
        <f t="shared" si="5"/>
        <v>0</v>
      </c>
      <c r="M304" s="305"/>
      <c r="N304" s="43">
        <f t="shared" si="6"/>
        <v>0</v>
      </c>
      <c r="O304" s="7"/>
    </row>
    <row r="305" spans="1:15" ht="15">
      <c r="A305" s="208" t="str">
        <f>'1. Table of contents'!A41</f>
        <v>Partner 14 -</v>
      </c>
      <c r="B305" s="43">
        <f>+B190-B192-B193</f>
        <v>0</v>
      </c>
      <c r="C305" s="43">
        <f t="shared" si="0"/>
        <v>0</v>
      </c>
      <c r="D305" s="55">
        <f t="shared" si="1"/>
      </c>
      <c r="E305" s="305"/>
      <c r="F305" s="43">
        <f t="shared" si="2"/>
        <v>0</v>
      </c>
      <c r="G305" s="305"/>
      <c r="H305" s="43">
        <f t="shared" si="3"/>
        <v>0</v>
      </c>
      <c r="I305" s="305"/>
      <c r="J305" s="43">
        <f t="shared" si="4"/>
        <v>0</v>
      </c>
      <c r="K305" s="305"/>
      <c r="L305" s="43">
        <f t="shared" si="5"/>
        <v>0</v>
      </c>
      <c r="M305" s="305"/>
      <c r="N305" s="43">
        <f t="shared" si="6"/>
        <v>0</v>
      </c>
      <c r="O305" s="7"/>
    </row>
    <row r="306" spans="1:15" ht="15">
      <c r="A306" s="208" t="str">
        <f>'1. Table of contents'!A42</f>
        <v>Partner 15 -</v>
      </c>
      <c r="B306" s="43">
        <f>+B203-B205-B206</f>
        <v>0</v>
      </c>
      <c r="C306" s="43">
        <f t="shared" si="0"/>
        <v>0</v>
      </c>
      <c r="D306" s="55">
        <f t="shared" si="1"/>
      </c>
      <c r="E306" s="305"/>
      <c r="F306" s="43">
        <f t="shared" si="2"/>
        <v>0</v>
      </c>
      <c r="G306" s="305"/>
      <c r="H306" s="43">
        <f t="shared" si="3"/>
        <v>0</v>
      </c>
      <c r="I306" s="305"/>
      <c r="J306" s="43">
        <f t="shared" si="4"/>
        <v>0</v>
      </c>
      <c r="K306" s="305"/>
      <c r="L306" s="43">
        <f t="shared" si="5"/>
        <v>0</v>
      </c>
      <c r="M306" s="305"/>
      <c r="N306" s="43">
        <f t="shared" si="6"/>
        <v>0</v>
      </c>
      <c r="O306" s="7"/>
    </row>
    <row r="307" spans="1:15" ht="15">
      <c r="A307" s="208" t="str">
        <f>'1. Table of contents'!A43</f>
        <v>Partner 16 -</v>
      </c>
      <c r="B307" s="43">
        <f>+B216-B218-B219</f>
        <v>0</v>
      </c>
      <c r="C307" s="43">
        <f t="shared" si="0"/>
        <v>0</v>
      </c>
      <c r="D307" s="55">
        <f t="shared" si="1"/>
      </c>
      <c r="E307" s="305"/>
      <c r="F307" s="43">
        <f t="shared" si="2"/>
        <v>0</v>
      </c>
      <c r="G307" s="305"/>
      <c r="H307" s="43">
        <f t="shared" si="3"/>
        <v>0</v>
      </c>
      <c r="I307" s="305"/>
      <c r="J307" s="43">
        <f t="shared" si="4"/>
        <v>0</v>
      </c>
      <c r="K307" s="305"/>
      <c r="L307" s="43">
        <f t="shared" si="5"/>
        <v>0</v>
      </c>
      <c r="M307" s="305"/>
      <c r="N307" s="43">
        <f t="shared" si="6"/>
        <v>0</v>
      </c>
      <c r="O307" s="7"/>
    </row>
    <row r="308" spans="1:15" ht="15">
      <c r="A308" s="208" t="str">
        <f>'1. Table of contents'!A44</f>
        <v>Partner 17-</v>
      </c>
      <c r="B308" s="43">
        <f>+B229-B231-B232</f>
        <v>0</v>
      </c>
      <c r="C308" s="43">
        <f t="shared" si="0"/>
        <v>0</v>
      </c>
      <c r="D308" s="55">
        <f t="shared" si="1"/>
      </c>
      <c r="E308" s="305"/>
      <c r="F308" s="43">
        <f t="shared" si="2"/>
        <v>0</v>
      </c>
      <c r="G308" s="305"/>
      <c r="H308" s="43">
        <f t="shared" si="3"/>
        <v>0</v>
      </c>
      <c r="I308" s="305"/>
      <c r="J308" s="43">
        <f t="shared" si="4"/>
        <v>0</v>
      </c>
      <c r="K308" s="305"/>
      <c r="L308" s="43">
        <f t="shared" si="5"/>
        <v>0</v>
      </c>
      <c r="M308" s="305"/>
      <c r="N308" s="43">
        <f t="shared" si="6"/>
        <v>0</v>
      </c>
      <c r="O308" s="7"/>
    </row>
    <row r="309" spans="1:15" ht="15">
      <c r="A309" s="208" t="str">
        <f>'1. Table of contents'!A45</f>
        <v>Partner 18 -</v>
      </c>
      <c r="B309" s="43">
        <f>+B242-B244-B245</f>
        <v>0</v>
      </c>
      <c r="C309" s="43">
        <f t="shared" si="0"/>
        <v>0</v>
      </c>
      <c r="D309" s="55">
        <f t="shared" si="1"/>
      </c>
      <c r="E309" s="305"/>
      <c r="F309" s="43">
        <f t="shared" si="2"/>
        <v>0</v>
      </c>
      <c r="G309" s="305"/>
      <c r="H309" s="43">
        <f t="shared" si="3"/>
        <v>0</v>
      </c>
      <c r="I309" s="305"/>
      <c r="J309" s="43">
        <f t="shared" si="4"/>
        <v>0</v>
      </c>
      <c r="K309" s="305"/>
      <c r="L309" s="43">
        <f t="shared" si="5"/>
        <v>0</v>
      </c>
      <c r="M309" s="305"/>
      <c r="N309" s="43">
        <f t="shared" si="6"/>
        <v>0</v>
      </c>
      <c r="O309" s="7"/>
    </row>
    <row r="310" spans="1:15" ht="15">
      <c r="A310" s="208" t="str">
        <f>'1. Table of contents'!A46</f>
        <v>Partner 19 -</v>
      </c>
      <c r="B310" s="43">
        <f>+B255-B257-B258</f>
        <v>0</v>
      </c>
      <c r="C310" s="43">
        <f t="shared" si="0"/>
        <v>0</v>
      </c>
      <c r="D310" s="55">
        <f t="shared" si="1"/>
      </c>
      <c r="E310" s="305"/>
      <c r="F310" s="43">
        <f t="shared" si="2"/>
        <v>0</v>
      </c>
      <c r="G310" s="305"/>
      <c r="H310" s="43">
        <f t="shared" si="3"/>
        <v>0</v>
      </c>
      <c r="I310" s="305"/>
      <c r="J310" s="43">
        <f t="shared" si="4"/>
        <v>0</v>
      </c>
      <c r="K310" s="305"/>
      <c r="L310" s="43">
        <f t="shared" si="5"/>
        <v>0</v>
      </c>
      <c r="M310" s="305"/>
      <c r="N310" s="43">
        <f t="shared" si="6"/>
        <v>0</v>
      </c>
      <c r="O310" s="7"/>
    </row>
    <row r="311" spans="1:15" ht="15">
      <c r="A311" s="208" t="str">
        <f>'1. Table of contents'!A47</f>
        <v>Partner 20 -</v>
      </c>
      <c r="B311" s="43">
        <f>+B268-B270-B271</f>
        <v>0</v>
      </c>
      <c r="C311" s="43">
        <f t="shared" si="0"/>
        <v>0</v>
      </c>
      <c r="D311" s="55">
        <f t="shared" si="1"/>
      </c>
      <c r="E311" s="305"/>
      <c r="F311" s="43">
        <f t="shared" si="2"/>
        <v>0</v>
      </c>
      <c r="G311" s="305"/>
      <c r="H311" s="43">
        <f t="shared" si="3"/>
        <v>0</v>
      </c>
      <c r="I311" s="305"/>
      <c r="J311" s="43">
        <f t="shared" si="4"/>
        <v>0</v>
      </c>
      <c r="K311" s="305"/>
      <c r="L311" s="43">
        <f t="shared" si="5"/>
        <v>0</v>
      </c>
      <c r="M311" s="305"/>
      <c r="N311" s="43">
        <f t="shared" si="6"/>
        <v>0</v>
      </c>
      <c r="O311" s="7"/>
    </row>
    <row r="312" spans="1:15" ht="15">
      <c r="A312" s="157" t="s">
        <v>159</v>
      </c>
      <c r="B312" s="113">
        <f>SUM(B292:B311)</f>
        <v>0</v>
      </c>
      <c r="C312" s="113">
        <f>SUM(C292:C311)</f>
        <v>0</v>
      </c>
      <c r="D312" s="113"/>
      <c r="E312" s="113"/>
      <c r="F312" s="113">
        <f>SUM(F292:F311)</f>
        <v>0</v>
      </c>
      <c r="G312" s="113"/>
      <c r="H312" s="113">
        <f>SUM(H292:H311)</f>
        <v>0</v>
      </c>
      <c r="I312" s="113"/>
      <c r="J312" s="113">
        <f>SUM(J292:J311)</f>
        <v>0</v>
      </c>
      <c r="K312" s="113"/>
      <c r="L312" s="113">
        <f>SUM(L292:L311)</f>
        <v>0</v>
      </c>
      <c r="M312" s="113"/>
      <c r="N312" s="113">
        <f>SUM(N292:N311)</f>
        <v>0</v>
      </c>
      <c r="O312" s="7"/>
    </row>
    <row r="313" spans="1:15" s="27" customFormat="1" ht="15">
      <c r="A313" s="252"/>
      <c r="B313" s="253"/>
      <c r="C313" s="253"/>
      <c r="D313" s="253"/>
      <c r="E313" s="253"/>
      <c r="F313" s="253"/>
      <c r="G313" s="253"/>
      <c r="H313" s="253"/>
      <c r="I313" s="253"/>
      <c r="J313" s="253"/>
      <c r="K313" s="253"/>
      <c r="L313" s="253"/>
      <c r="M313" s="253"/>
      <c r="N313" s="253"/>
      <c r="O313" s="7"/>
    </row>
    <row r="314" spans="1:15" s="27" customFormat="1" ht="14.25" customHeight="1">
      <c r="A314" s="254" t="s">
        <v>299</v>
      </c>
      <c r="B314" s="253"/>
      <c r="C314" s="253"/>
      <c r="D314" s="253"/>
      <c r="E314" s="253"/>
      <c r="F314" s="253"/>
      <c r="G314" s="253"/>
      <c r="H314" s="253"/>
      <c r="I314" s="253"/>
      <c r="J314" s="253"/>
      <c r="K314" s="253"/>
      <c r="L314" s="253"/>
      <c r="M314" s="253"/>
      <c r="N314" s="253"/>
      <c r="O314" s="7"/>
    </row>
    <row r="315" spans="1:15" s="27" customFormat="1" ht="2.25" customHeight="1" hidden="1">
      <c r="A315" s="493" t="s">
        <v>0</v>
      </c>
      <c r="B315" s="493"/>
      <c r="C315" s="493"/>
      <c r="D315" s="493"/>
      <c r="E315" s="493"/>
      <c r="F315" s="493"/>
      <c r="G315" s="253"/>
      <c r="H315" s="253"/>
      <c r="I315" s="253"/>
      <c r="J315" s="253"/>
      <c r="K315" s="253"/>
      <c r="L315" s="253"/>
      <c r="M315" s="253"/>
      <c r="N315" s="253"/>
      <c r="O315" s="7"/>
    </row>
    <row r="316" spans="1:15" s="27" customFormat="1" ht="15" hidden="1">
      <c r="A316" s="493"/>
      <c r="B316" s="493"/>
      <c r="C316" s="493"/>
      <c r="D316" s="493"/>
      <c r="E316" s="493"/>
      <c r="F316" s="493"/>
      <c r="G316" s="253"/>
      <c r="H316" s="253"/>
      <c r="I316" s="253"/>
      <c r="J316" s="253"/>
      <c r="K316" s="253"/>
      <c r="L316" s="253"/>
      <c r="M316" s="253"/>
      <c r="N316" s="253"/>
      <c r="O316" s="7"/>
    </row>
    <row r="317" spans="1:15" s="27" customFormat="1" ht="15" hidden="1">
      <c r="A317" s="493"/>
      <c r="B317" s="493"/>
      <c r="C317" s="493"/>
      <c r="D317" s="493"/>
      <c r="E317" s="493"/>
      <c r="F317" s="493"/>
      <c r="G317" s="253"/>
      <c r="H317" s="253"/>
      <c r="I317" s="253"/>
      <c r="J317" s="253"/>
      <c r="K317" s="253"/>
      <c r="L317" s="253"/>
      <c r="M317" s="253"/>
      <c r="N317" s="253"/>
      <c r="O317" s="7"/>
    </row>
    <row r="318" spans="1:15" s="27" customFormat="1" ht="15" hidden="1">
      <c r="A318" s="493"/>
      <c r="B318" s="493"/>
      <c r="C318" s="493"/>
      <c r="D318" s="493"/>
      <c r="E318" s="493"/>
      <c r="F318" s="493"/>
      <c r="G318" s="253"/>
      <c r="H318" s="253"/>
      <c r="I318" s="253"/>
      <c r="J318" s="253"/>
      <c r="K318" s="253"/>
      <c r="L318" s="253"/>
      <c r="M318" s="253"/>
      <c r="N318" s="253"/>
      <c r="O318" s="7"/>
    </row>
    <row r="319" spans="1:15" s="27" customFormat="1" ht="15" hidden="1">
      <c r="A319" s="493"/>
      <c r="B319" s="493"/>
      <c r="C319" s="493"/>
      <c r="D319" s="493"/>
      <c r="E319" s="493"/>
      <c r="F319" s="493"/>
      <c r="G319" s="253"/>
      <c r="H319" s="253"/>
      <c r="I319" s="253"/>
      <c r="J319" s="253"/>
      <c r="K319" s="253"/>
      <c r="L319" s="253"/>
      <c r="M319" s="253"/>
      <c r="N319" s="253"/>
      <c r="O319" s="7"/>
    </row>
    <row r="320" spans="1:15" s="27" customFormat="1" ht="15" hidden="1">
      <c r="A320" s="493"/>
      <c r="B320" s="493"/>
      <c r="C320" s="493"/>
      <c r="D320" s="493"/>
      <c r="E320" s="493"/>
      <c r="F320" s="493"/>
      <c r="G320" s="253"/>
      <c r="H320" s="253"/>
      <c r="I320" s="253"/>
      <c r="J320" s="253"/>
      <c r="K320" s="253"/>
      <c r="L320" s="253"/>
      <c r="M320" s="253"/>
      <c r="N320" s="253"/>
      <c r="O320" s="7"/>
    </row>
    <row r="321" spans="1:15" s="27" customFormat="1" ht="15">
      <c r="A321" s="493"/>
      <c r="B321" s="493"/>
      <c r="C321" s="493"/>
      <c r="D321" s="493"/>
      <c r="E321" s="493"/>
      <c r="F321" s="493"/>
      <c r="G321" s="253"/>
      <c r="H321" s="253"/>
      <c r="I321" s="253"/>
      <c r="J321" s="253"/>
      <c r="K321" s="253"/>
      <c r="L321" s="253"/>
      <c r="M321" s="253"/>
      <c r="N321" s="253"/>
      <c r="O321" s="7"/>
    </row>
    <row r="322" spans="1:15" s="27" customFormat="1" ht="15">
      <c r="A322" s="493"/>
      <c r="B322" s="493"/>
      <c r="C322" s="493"/>
      <c r="D322" s="493"/>
      <c r="E322" s="493"/>
      <c r="F322" s="493"/>
      <c r="G322" s="253"/>
      <c r="H322" s="253"/>
      <c r="I322" s="253"/>
      <c r="J322" s="253"/>
      <c r="K322" s="253"/>
      <c r="L322" s="253"/>
      <c r="M322" s="253"/>
      <c r="N322" s="253"/>
      <c r="O322" s="7"/>
    </row>
    <row r="323" spans="1:15" s="27" customFormat="1" ht="15">
      <c r="A323" s="493"/>
      <c r="B323" s="493"/>
      <c r="C323" s="493"/>
      <c r="D323" s="493"/>
      <c r="E323" s="493"/>
      <c r="F323" s="493"/>
      <c r="G323" s="253"/>
      <c r="H323" s="253"/>
      <c r="I323" s="253"/>
      <c r="J323" s="253"/>
      <c r="K323" s="253"/>
      <c r="L323" s="253"/>
      <c r="M323" s="253"/>
      <c r="N323" s="253"/>
      <c r="O323" s="7"/>
    </row>
    <row r="324" spans="1:15" s="27" customFormat="1" ht="15">
      <c r="A324" s="493"/>
      <c r="B324" s="493"/>
      <c r="C324" s="493"/>
      <c r="D324" s="493"/>
      <c r="E324" s="493"/>
      <c r="F324" s="493"/>
      <c r="G324" s="253"/>
      <c r="H324" s="253"/>
      <c r="I324" s="253"/>
      <c r="J324" s="253"/>
      <c r="K324" s="253"/>
      <c r="L324" s="253"/>
      <c r="M324" s="253"/>
      <c r="N324" s="253"/>
      <c r="O324" s="7"/>
    </row>
    <row r="325" spans="1:15" s="27" customFormat="1" ht="15">
      <c r="A325" s="493"/>
      <c r="B325" s="493"/>
      <c r="C325" s="493"/>
      <c r="D325" s="493"/>
      <c r="E325" s="493"/>
      <c r="F325" s="493"/>
      <c r="G325" s="253"/>
      <c r="H325" s="253"/>
      <c r="I325" s="253"/>
      <c r="J325" s="253"/>
      <c r="K325" s="253"/>
      <c r="L325" s="253"/>
      <c r="M325" s="253"/>
      <c r="N325" s="253"/>
      <c r="O325" s="7"/>
    </row>
    <row r="326" spans="1:15" s="27" customFormat="1" ht="15">
      <c r="A326" s="493"/>
      <c r="B326" s="493"/>
      <c r="C326" s="493"/>
      <c r="D326" s="493"/>
      <c r="E326" s="493"/>
      <c r="F326" s="493"/>
      <c r="G326" s="253"/>
      <c r="H326" s="253"/>
      <c r="I326" s="253"/>
      <c r="J326" s="253"/>
      <c r="K326" s="253"/>
      <c r="L326" s="253"/>
      <c r="M326" s="253"/>
      <c r="N326" s="253"/>
      <c r="O326" s="7"/>
    </row>
    <row r="327" spans="1:15" s="27" customFormat="1" ht="15">
      <c r="A327" s="493"/>
      <c r="B327" s="493"/>
      <c r="C327" s="493"/>
      <c r="D327" s="493"/>
      <c r="E327" s="493"/>
      <c r="F327" s="493"/>
      <c r="G327" s="253"/>
      <c r="H327" s="253"/>
      <c r="I327" s="253"/>
      <c r="J327" s="253"/>
      <c r="K327" s="253"/>
      <c r="L327" s="253"/>
      <c r="M327" s="253"/>
      <c r="N327" s="253"/>
      <c r="O327" s="7"/>
    </row>
    <row r="328" spans="1:15" s="27" customFormat="1" ht="15">
      <c r="A328" s="493"/>
      <c r="B328" s="493"/>
      <c r="C328" s="493"/>
      <c r="D328" s="493"/>
      <c r="E328" s="493"/>
      <c r="F328" s="493"/>
      <c r="G328" s="253"/>
      <c r="H328" s="253"/>
      <c r="I328" s="253"/>
      <c r="J328" s="253"/>
      <c r="K328" s="253"/>
      <c r="L328" s="253"/>
      <c r="M328" s="253"/>
      <c r="N328" s="253"/>
      <c r="O328" s="7"/>
    </row>
    <row r="329" spans="1:15" s="27" customFormat="1" ht="15">
      <c r="A329" s="493"/>
      <c r="B329" s="493"/>
      <c r="C329" s="493"/>
      <c r="D329" s="493"/>
      <c r="E329" s="493"/>
      <c r="F329" s="493"/>
      <c r="G329" s="253"/>
      <c r="H329" s="253"/>
      <c r="I329" s="253"/>
      <c r="J329" s="253"/>
      <c r="K329" s="253"/>
      <c r="L329" s="253"/>
      <c r="M329" s="253"/>
      <c r="N329" s="253"/>
      <c r="O329" s="7"/>
    </row>
    <row r="330" spans="1:15" s="27" customFormat="1" ht="15">
      <c r="A330" s="493"/>
      <c r="B330" s="493"/>
      <c r="C330" s="493"/>
      <c r="D330" s="493"/>
      <c r="E330" s="493"/>
      <c r="F330" s="493"/>
      <c r="G330" s="253"/>
      <c r="H330" s="253"/>
      <c r="I330" s="253"/>
      <c r="J330" s="253"/>
      <c r="K330" s="253"/>
      <c r="L330" s="253"/>
      <c r="M330" s="253"/>
      <c r="N330" s="253"/>
      <c r="O330" s="7"/>
    </row>
    <row r="331" spans="1:15" s="27" customFormat="1" ht="15">
      <c r="A331" s="493"/>
      <c r="B331" s="493"/>
      <c r="C331" s="493"/>
      <c r="D331" s="493"/>
      <c r="E331" s="493"/>
      <c r="F331" s="493"/>
      <c r="G331" s="253"/>
      <c r="H331" s="253"/>
      <c r="I331" s="253"/>
      <c r="J331" s="253"/>
      <c r="K331" s="253"/>
      <c r="L331" s="253"/>
      <c r="M331" s="253"/>
      <c r="N331" s="253"/>
      <c r="O331" s="7"/>
    </row>
    <row r="332" spans="1:15" s="27" customFormat="1" ht="15">
      <c r="A332" s="493"/>
      <c r="B332" s="493"/>
      <c r="C332" s="493"/>
      <c r="D332" s="493"/>
      <c r="E332" s="493"/>
      <c r="F332" s="493"/>
      <c r="G332" s="253"/>
      <c r="H332" s="253"/>
      <c r="I332" s="253"/>
      <c r="J332" s="253"/>
      <c r="K332" s="253"/>
      <c r="L332" s="253"/>
      <c r="M332" s="253"/>
      <c r="N332" s="253"/>
      <c r="O332" s="7"/>
    </row>
    <row r="333" spans="1:15" s="27" customFormat="1" ht="15">
      <c r="A333" s="493"/>
      <c r="B333" s="493"/>
      <c r="C333" s="493"/>
      <c r="D333" s="493"/>
      <c r="E333" s="493"/>
      <c r="F333" s="493"/>
      <c r="G333" s="253"/>
      <c r="H333" s="253"/>
      <c r="I333" s="253"/>
      <c r="J333" s="253"/>
      <c r="K333" s="253"/>
      <c r="L333" s="253"/>
      <c r="M333" s="253"/>
      <c r="N333" s="253"/>
      <c r="O333" s="7"/>
    </row>
    <row r="334" spans="1:15" s="27" customFormat="1" ht="15">
      <c r="A334" s="493"/>
      <c r="B334" s="493"/>
      <c r="C334" s="493"/>
      <c r="D334" s="493"/>
      <c r="E334" s="493"/>
      <c r="F334" s="493"/>
      <c r="G334" s="253"/>
      <c r="H334" s="253"/>
      <c r="I334" s="253"/>
      <c r="J334" s="253"/>
      <c r="K334" s="253"/>
      <c r="L334" s="253"/>
      <c r="M334" s="253"/>
      <c r="N334" s="253"/>
      <c r="O334" s="7"/>
    </row>
    <row r="335" spans="1:15" s="27" customFormat="1" ht="15">
      <c r="A335" s="252"/>
      <c r="B335" s="253"/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  <c r="M335" s="253"/>
      <c r="N335" s="253"/>
      <c r="O335" s="7"/>
    </row>
    <row r="336" spans="1:2" ht="28.5" customHeight="1">
      <c r="A336" s="490" t="s">
        <v>1</v>
      </c>
      <c r="B336" s="446"/>
    </row>
    <row r="337" spans="1:25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30" customHeight="1">
      <c r="A338" s="209"/>
      <c r="B338" s="491" t="s">
        <v>2</v>
      </c>
      <c r="C338" s="492"/>
      <c r="D338" s="2"/>
      <c r="E338" s="2"/>
      <c r="F338" s="2"/>
      <c r="G338" s="3"/>
      <c r="H338" s="251"/>
      <c r="I338" s="7"/>
      <c r="J338" s="7"/>
      <c r="K338" s="1"/>
      <c r="L338" s="1"/>
      <c r="M338" s="1"/>
      <c r="N338" s="1"/>
      <c r="O338" s="1"/>
      <c r="P338" s="1"/>
      <c r="Q338" s="1"/>
      <c r="V338" s="484" t="s">
        <v>28</v>
      </c>
      <c r="W338" s="485"/>
      <c r="X338" s="485"/>
      <c r="Y338" s="486"/>
    </row>
    <row r="339" spans="1:25" ht="15.75">
      <c r="A339" s="306" t="s">
        <v>3</v>
      </c>
      <c r="B339" s="466">
        <f>B281</f>
        <v>0</v>
      </c>
      <c r="C339" s="466"/>
      <c r="D339" s="2"/>
      <c r="E339" s="2"/>
      <c r="F339" s="2"/>
      <c r="G339" s="3"/>
      <c r="H339" s="3"/>
      <c r="I339" s="7"/>
      <c r="J339" s="7"/>
      <c r="K339" s="1"/>
      <c r="L339" s="1"/>
      <c r="M339" s="1"/>
      <c r="N339" s="1"/>
      <c r="O339" s="1"/>
      <c r="P339" s="1"/>
      <c r="Q339" s="1"/>
      <c r="V339" s="455"/>
      <c r="W339" s="456"/>
      <c r="X339" s="456"/>
      <c r="Y339" s="457"/>
    </row>
    <row r="340" spans="1:25" ht="15.75">
      <c r="A340" s="307" t="s">
        <v>303</v>
      </c>
      <c r="B340" s="469">
        <f>+B26+B38+B50+B62+B75+B88+B101+B114+B127+B140+B153+B166+B179+B192+B205+B218+B231+B244+B257+B270</f>
        <v>0</v>
      </c>
      <c r="C340" s="469"/>
      <c r="D340" s="2"/>
      <c r="E340" s="2"/>
      <c r="F340" s="2"/>
      <c r="G340" s="3"/>
      <c r="H340" s="3"/>
      <c r="I340" s="7"/>
      <c r="J340" s="7"/>
      <c r="K340" s="1"/>
      <c r="L340" s="1"/>
      <c r="M340" s="1"/>
      <c r="N340" s="1"/>
      <c r="O340" s="1"/>
      <c r="P340" s="1"/>
      <c r="Q340" s="1"/>
      <c r="V340" s="423"/>
      <c r="W340" s="424"/>
      <c r="X340" s="424"/>
      <c r="Y340" s="425"/>
    </row>
    <row r="341" spans="1:25" ht="15.75">
      <c r="A341" s="153" t="s">
        <v>8</v>
      </c>
      <c r="B341" s="466">
        <f>B312</f>
        <v>0</v>
      </c>
      <c r="C341" s="466"/>
      <c r="D341" s="2"/>
      <c r="E341" s="2"/>
      <c r="F341" s="2"/>
      <c r="G341" s="3"/>
      <c r="H341" s="3"/>
      <c r="I341" s="7"/>
      <c r="J341" s="7"/>
      <c r="K341" s="1"/>
      <c r="L341" s="1"/>
      <c r="M341" s="1"/>
      <c r="N341" s="1"/>
      <c r="O341" s="1"/>
      <c r="P341" s="1"/>
      <c r="Q341" s="1"/>
      <c r="V341" s="458">
        <v>1</v>
      </c>
      <c r="W341" s="459"/>
      <c r="X341" s="459"/>
      <c r="Y341" s="460"/>
    </row>
    <row r="342" spans="1:25" ht="15.75">
      <c r="A342" s="102" t="s">
        <v>4</v>
      </c>
      <c r="B342" s="466">
        <f>C312</f>
        <v>0</v>
      </c>
      <c r="C342" s="466"/>
      <c r="D342" s="2"/>
      <c r="E342" s="2"/>
      <c r="F342" s="2"/>
      <c r="G342" s="3"/>
      <c r="H342" s="3"/>
      <c r="I342" s="7"/>
      <c r="J342" s="7"/>
      <c r="K342" s="1"/>
      <c r="L342" s="1"/>
      <c r="M342" s="1"/>
      <c r="N342" s="1"/>
      <c r="O342" s="1"/>
      <c r="P342" s="1"/>
      <c r="Q342" s="1"/>
      <c r="V342" s="472">
        <v>0.9985663221695547</v>
      </c>
      <c r="W342" s="473"/>
      <c r="X342" s="473"/>
      <c r="Y342" s="474"/>
    </row>
    <row r="343" spans="1:25" ht="18" customHeight="1">
      <c r="A343" s="102" t="s">
        <v>9</v>
      </c>
      <c r="B343" s="481">
        <f>IF(ISERR(B342/(B341)),"",B342/(B341))</f>
      </c>
      <c r="C343" s="481"/>
      <c r="D343" s="2"/>
      <c r="E343" s="2"/>
      <c r="F343" s="2"/>
      <c r="G343" s="3"/>
      <c r="H343" s="3"/>
      <c r="I343" s="7"/>
      <c r="J343" s="7"/>
      <c r="K343" s="1"/>
      <c r="L343" s="1"/>
      <c r="M343" s="1"/>
      <c r="N343" s="1"/>
      <c r="O343" s="1"/>
      <c r="P343" s="1"/>
      <c r="Q343" s="1"/>
      <c r="V343" s="246"/>
      <c r="W343" s="247"/>
      <c r="X343" s="247"/>
      <c r="Y343" s="248"/>
    </row>
    <row r="344" spans="1:25" ht="15.75">
      <c r="A344" s="307" t="s">
        <v>5</v>
      </c>
      <c r="B344" s="466">
        <f>B345+B346</f>
        <v>0</v>
      </c>
      <c r="C344" s="466"/>
      <c r="D344" s="2"/>
      <c r="E344" s="2"/>
      <c r="F344" s="2"/>
      <c r="G344" s="3"/>
      <c r="H344" s="3"/>
      <c r="I344" s="7"/>
      <c r="J344" s="7"/>
      <c r="K344" s="1"/>
      <c r="L344" s="1"/>
      <c r="M344" s="1"/>
      <c r="N344" s="1"/>
      <c r="O344" s="1"/>
      <c r="P344" s="1"/>
      <c r="Q344" s="1"/>
      <c r="V344" s="472">
        <v>0.001433677830445256</v>
      </c>
      <c r="W344" s="473"/>
      <c r="X344" s="473"/>
      <c r="Y344" s="474"/>
    </row>
    <row r="345" spans="1:25" ht="15.75">
      <c r="A345" s="307" t="s">
        <v>6</v>
      </c>
      <c r="B345" s="469">
        <f>F312+H312+J312+L312</f>
        <v>0</v>
      </c>
      <c r="C345" s="469"/>
      <c r="D345" s="2"/>
      <c r="E345" s="2"/>
      <c r="F345" s="2"/>
      <c r="G345" s="3"/>
      <c r="H345" s="3"/>
      <c r="I345" s="7"/>
      <c r="J345" s="7"/>
      <c r="K345" s="1"/>
      <c r="L345" s="1"/>
      <c r="M345" s="1"/>
      <c r="N345" s="1"/>
      <c r="O345" s="1"/>
      <c r="P345" s="1"/>
      <c r="Q345" s="1"/>
      <c r="V345" s="476">
        <v>0.001433677830445256</v>
      </c>
      <c r="W345" s="477"/>
      <c r="X345" s="477"/>
      <c r="Y345" s="478"/>
    </row>
    <row r="346" spans="1:25" ht="15.75">
      <c r="A346" s="307" t="s">
        <v>7</v>
      </c>
      <c r="B346" s="469">
        <f>+N312</f>
        <v>0</v>
      </c>
      <c r="C346" s="469"/>
      <c r="D346" s="2"/>
      <c r="E346" s="2"/>
      <c r="F346" s="2"/>
      <c r="G346" s="3"/>
      <c r="H346" s="3"/>
      <c r="I346" s="7"/>
      <c r="J346" s="7"/>
      <c r="K346" s="1"/>
      <c r="L346" s="1"/>
      <c r="M346" s="1"/>
      <c r="N346" s="1"/>
      <c r="O346" s="1"/>
      <c r="P346" s="1"/>
      <c r="Q346" s="1"/>
      <c r="V346" s="463">
        <v>0</v>
      </c>
      <c r="W346" s="464"/>
      <c r="X346" s="464"/>
      <c r="Y346" s="465"/>
    </row>
    <row r="347" spans="1:25" s="27" customFormat="1" ht="15" customHeight="1">
      <c r="A347" s="479"/>
      <c r="B347" s="480"/>
      <c r="C347" s="480"/>
      <c r="D347" s="480"/>
      <c r="E347" s="480"/>
      <c r="F347" s="480"/>
      <c r="G347" s="5"/>
      <c r="H347" s="7"/>
      <c r="I347" s="7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s="27" customFormat="1" ht="15.75" customHeight="1">
      <c r="A348" s="479"/>
      <c r="B348" s="480"/>
      <c r="C348" s="480"/>
      <c r="D348" s="480"/>
      <c r="E348" s="480"/>
      <c r="F348" s="480"/>
      <c r="G348" s="5"/>
      <c r="H348" s="7"/>
      <c r="I348" s="7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5"/>
      <c r="B349" s="45"/>
      <c r="C349" s="45"/>
      <c r="D349" s="45"/>
      <c r="E349" s="45"/>
      <c r="F349" s="45"/>
      <c r="G349" s="5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7" ht="38.25" customHeight="1">
      <c r="A351" s="475" t="s">
        <v>10</v>
      </c>
      <c r="B351" s="475"/>
      <c r="C351" s="475"/>
      <c r="D351" s="475"/>
      <c r="E351" s="41" t="s">
        <v>70</v>
      </c>
      <c r="G351" s="41"/>
    </row>
    <row r="352" spans="1:6" ht="23.25" customHeight="1">
      <c r="A352" s="341" t="s">
        <v>11</v>
      </c>
      <c r="B352" s="470"/>
      <c r="C352" s="470"/>
      <c r="D352" s="471"/>
      <c r="E352" s="471"/>
      <c r="F352" s="471"/>
    </row>
    <row r="353" spans="1:8" ht="15">
      <c r="A353" s="299" t="s">
        <v>12</v>
      </c>
      <c r="B353" s="299" t="s">
        <v>13</v>
      </c>
      <c r="C353" s="299" t="s">
        <v>14</v>
      </c>
      <c r="D353" s="299" t="s">
        <v>15</v>
      </c>
      <c r="E353" s="467" t="s">
        <v>16</v>
      </c>
      <c r="F353" s="468"/>
      <c r="G353" s="46"/>
      <c r="H353" s="46"/>
    </row>
    <row r="354" spans="1:6" ht="15">
      <c r="A354" s="47"/>
      <c r="B354" s="47"/>
      <c r="C354" s="47"/>
      <c r="D354" s="47"/>
      <c r="E354" s="447"/>
      <c r="F354" s="448"/>
    </row>
    <row r="355" spans="1:6" ht="15">
      <c r="A355" s="47"/>
      <c r="B355" s="47"/>
      <c r="C355" s="47"/>
      <c r="D355" s="47"/>
      <c r="E355" s="447"/>
      <c r="F355" s="448"/>
    </row>
    <row r="356" spans="1:6" ht="15">
      <c r="A356" s="47"/>
      <c r="B356" s="47"/>
      <c r="C356" s="47"/>
      <c r="D356" s="47"/>
      <c r="E356" s="447"/>
      <c r="F356" s="448"/>
    </row>
    <row r="357" spans="1:6" ht="15">
      <c r="A357" s="47"/>
      <c r="B357" s="47"/>
      <c r="C357" s="47"/>
      <c r="D357" s="47"/>
      <c r="E357" s="447"/>
      <c r="F357" s="448"/>
    </row>
    <row r="358" spans="1:6" ht="15">
      <c r="A358" s="47"/>
      <c r="B358" s="47"/>
      <c r="C358" s="47"/>
      <c r="D358" s="47"/>
      <c r="E358" s="447"/>
      <c r="F358" s="448"/>
    </row>
    <row r="359" spans="1:6" ht="15">
      <c r="A359" s="47"/>
      <c r="B359" s="47"/>
      <c r="C359" s="47"/>
      <c r="D359" s="47"/>
      <c r="E359" s="447"/>
      <c r="F359" s="448"/>
    </row>
    <row r="360" spans="1:6" ht="15">
      <c r="A360" s="48"/>
      <c r="B360" s="48"/>
      <c r="C360" s="48"/>
      <c r="D360" s="48"/>
      <c r="E360" s="49"/>
      <c r="F360" s="49"/>
    </row>
    <row r="361" ht="15"/>
    <row r="362" spans="1:4" ht="19.5" customHeight="1">
      <c r="A362" s="451" t="s">
        <v>17</v>
      </c>
      <c r="B362" s="451"/>
      <c r="C362" s="451"/>
      <c r="D362" s="451"/>
    </row>
    <row r="363" spans="1:4" ht="15" customHeight="1">
      <c r="A363" s="300" t="s">
        <v>18</v>
      </c>
      <c r="B363" s="454"/>
      <c r="C363" s="320"/>
      <c r="D363" s="320"/>
    </row>
    <row r="364" ht="15"/>
    <row r="365" spans="1:6" ht="31.5" customHeight="1">
      <c r="A365" s="461" t="s">
        <v>19</v>
      </c>
      <c r="B365" s="462"/>
      <c r="C365" s="462"/>
      <c r="D365" s="462"/>
      <c r="E365" s="462"/>
      <c r="F365" s="462"/>
    </row>
    <row r="366" spans="2:9" ht="15">
      <c r="B366" s="6"/>
      <c r="C366" s="6"/>
      <c r="D366" s="6"/>
      <c r="E366" s="6"/>
      <c r="F366" s="6"/>
      <c r="G366" s="6"/>
      <c r="H366" s="6"/>
      <c r="I366" s="6"/>
    </row>
    <row r="367" spans="1:10" ht="15">
      <c r="A367" s="155" t="s">
        <v>147</v>
      </c>
      <c r="B367" s="154">
        <v>2012</v>
      </c>
      <c r="C367" s="154">
        <v>2013</v>
      </c>
      <c r="D367" s="154">
        <v>2014</v>
      </c>
      <c r="E367" s="154">
        <v>2015</v>
      </c>
      <c r="F367" s="301" t="s">
        <v>20</v>
      </c>
      <c r="G367" s="21"/>
      <c r="H367" s="21"/>
      <c r="I367" s="21"/>
      <c r="J367" s="21"/>
    </row>
    <row r="368" spans="1:10" ht="15">
      <c r="A368" s="208" t="str">
        <f>'1. Table of contents'!A28</f>
        <v>LP - Partner 1 -</v>
      </c>
      <c r="B368" s="250">
        <f>'2. Detailed Part'!G267+'2. Detailed Part'!X167+'2. Detailed Part'!X116+'2. Detailed Part'!V19</f>
        <v>0</v>
      </c>
      <c r="C368" s="43">
        <f>'2. Detailed Part'!H267+'2. Detailed Part'!Y167+'2. Detailed Part'!Y116+'2. Detailed Part'!W19</f>
        <v>0</v>
      </c>
      <c r="D368" s="43">
        <f>'2. Detailed Part'!I267+'2. Detailed Part'!Z167+'2. Detailed Part'!Z116+'2. Detailed Part'!X19</f>
        <v>0</v>
      </c>
      <c r="E368" s="43">
        <f>'2. Detailed Part'!J267+'2. Detailed Part'!AA167+'2. Detailed Part'!AA116+'2. Detailed Part'!Y19</f>
        <v>0</v>
      </c>
      <c r="F368" s="118">
        <f aca="true" t="shared" si="7" ref="F368:F387">SUM(B368:E368)</f>
        <v>0</v>
      </c>
      <c r="G368" s="21"/>
      <c r="H368" s="21"/>
      <c r="I368" s="21"/>
      <c r="J368" s="21"/>
    </row>
    <row r="369" spans="1:10" ht="15">
      <c r="A369" s="208" t="str">
        <f>'1. Table of contents'!A29</f>
        <v>Partner 2 - </v>
      </c>
      <c r="B369" s="43">
        <f>'2. Detailed Part'!G268+'2. Detailed Part'!X168+'2. Detailed Part'!X117+'2. Detailed Part'!V20</f>
        <v>0</v>
      </c>
      <c r="C369" s="43">
        <f>'2. Detailed Part'!H268+'2. Detailed Part'!Y168+'2. Detailed Part'!Y117+'2. Detailed Part'!W20</f>
        <v>0</v>
      </c>
      <c r="D369" s="43">
        <f>'2. Detailed Part'!I268+'2. Detailed Part'!Z168+'2. Detailed Part'!Z117+'2. Detailed Part'!X20</f>
        <v>0</v>
      </c>
      <c r="E369" s="43">
        <f>'2. Detailed Part'!J268+'2. Detailed Part'!AA168+'2. Detailed Part'!AA117+'2. Detailed Part'!Y20</f>
        <v>0</v>
      </c>
      <c r="F369" s="118">
        <f t="shared" si="7"/>
        <v>0</v>
      </c>
      <c r="G369" s="21"/>
      <c r="H369" s="21"/>
      <c r="I369" s="21"/>
      <c r="J369" s="21"/>
    </row>
    <row r="370" spans="1:10" ht="15">
      <c r="A370" s="208" t="str">
        <f>'1. Table of contents'!A30</f>
        <v>Partner 3 -</v>
      </c>
      <c r="B370" s="43">
        <f>'2. Detailed Part'!G269+'2. Detailed Part'!X169+'2. Detailed Part'!X118+'2. Detailed Part'!V21</f>
        <v>0</v>
      </c>
      <c r="C370" s="43">
        <f>'2. Detailed Part'!H269+'2. Detailed Part'!Y169+'2. Detailed Part'!Y118+'2. Detailed Part'!W21</f>
        <v>0</v>
      </c>
      <c r="D370" s="43">
        <f>'2. Detailed Part'!I269+'2. Detailed Part'!Z169+'2. Detailed Part'!Z118+'2. Detailed Part'!X21</f>
        <v>0</v>
      </c>
      <c r="E370" s="43">
        <f>'2. Detailed Part'!J269+'2. Detailed Part'!AA169+'2. Detailed Part'!AA118+'2. Detailed Part'!Y21</f>
        <v>0</v>
      </c>
      <c r="F370" s="118">
        <f t="shared" si="7"/>
        <v>0</v>
      </c>
      <c r="G370" s="21"/>
      <c r="H370" s="21"/>
      <c r="I370" s="21"/>
      <c r="J370" s="21"/>
    </row>
    <row r="371" spans="1:10" ht="15">
      <c r="A371" s="208" t="str">
        <f>'1. Table of contents'!A31</f>
        <v>Partner 4 - </v>
      </c>
      <c r="B371" s="43">
        <f>'2. Detailed Part'!G270+'2. Detailed Part'!X170+'2. Detailed Part'!X119+'2. Detailed Part'!V22</f>
        <v>0</v>
      </c>
      <c r="C371" s="43">
        <f>'2. Detailed Part'!H270+'2. Detailed Part'!Y170+'2. Detailed Part'!Y119+'2. Detailed Part'!W22</f>
        <v>0</v>
      </c>
      <c r="D371" s="43">
        <f>'2. Detailed Part'!I270+'2. Detailed Part'!Z170+'2. Detailed Part'!Z119+'2. Detailed Part'!X22</f>
        <v>0</v>
      </c>
      <c r="E371" s="43">
        <f>'2. Detailed Part'!J270+'2. Detailed Part'!AA170+'2. Detailed Part'!AA119+'2. Detailed Part'!Y22</f>
        <v>0</v>
      </c>
      <c r="F371" s="118">
        <f t="shared" si="7"/>
        <v>0</v>
      </c>
      <c r="G371" s="21"/>
      <c r="H371" s="21"/>
      <c r="I371" s="21"/>
      <c r="J371" s="21"/>
    </row>
    <row r="372" spans="1:10" ht="15">
      <c r="A372" s="208" t="str">
        <f>'1. Table of contents'!A32</f>
        <v>Partner 5 - </v>
      </c>
      <c r="B372" s="43">
        <f>'2. Detailed Part'!G271+'2. Detailed Part'!X171+'2. Detailed Part'!X120+'2. Detailed Part'!V23</f>
        <v>0</v>
      </c>
      <c r="C372" s="43">
        <f>'2. Detailed Part'!H271+'2. Detailed Part'!Y171+'2. Detailed Part'!Y120+'2. Detailed Part'!W23</f>
        <v>0</v>
      </c>
      <c r="D372" s="43">
        <f>'2. Detailed Part'!I271+'2. Detailed Part'!Z171+'2. Detailed Part'!Z120+'2. Detailed Part'!X23</f>
        <v>0</v>
      </c>
      <c r="E372" s="43">
        <f>'2. Detailed Part'!J271+'2. Detailed Part'!AA171+'2. Detailed Part'!AA120+'2. Detailed Part'!Y23</f>
        <v>0</v>
      </c>
      <c r="F372" s="118">
        <f t="shared" si="7"/>
        <v>0</v>
      </c>
      <c r="G372" s="21"/>
      <c r="H372" s="21"/>
      <c r="I372" s="21"/>
      <c r="J372" s="21"/>
    </row>
    <row r="373" spans="1:10" ht="15">
      <c r="A373" s="208" t="str">
        <f>'1. Table of contents'!A33</f>
        <v>Partner 6 -</v>
      </c>
      <c r="B373" s="43">
        <f>'2. Detailed Part'!G272+'2. Detailed Part'!X172+'2. Detailed Part'!X121+'2. Detailed Part'!V24</f>
        <v>0</v>
      </c>
      <c r="C373" s="43">
        <f>'2. Detailed Part'!H272+'2. Detailed Part'!Y172+'2. Detailed Part'!Y121+'2. Detailed Part'!W24</f>
        <v>0</v>
      </c>
      <c r="D373" s="43">
        <f>'2. Detailed Part'!I272+'2. Detailed Part'!Z172+'2. Detailed Part'!Z121+'2. Detailed Part'!X24</f>
        <v>0</v>
      </c>
      <c r="E373" s="43">
        <f>'2. Detailed Part'!J272+'2. Detailed Part'!AA172+'2. Detailed Part'!AA121+'2. Detailed Part'!Y24</f>
        <v>0</v>
      </c>
      <c r="F373" s="118">
        <f t="shared" si="7"/>
        <v>0</v>
      </c>
      <c r="G373" s="21"/>
      <c r="H373" s="21"/>
      <c r="I373" s="21"/>
      <c r="J373" s="21"/>
    </row>
    <row r="374" spans="1:10" ht="15">
      <c r="A374" s="208" t="str">
        <f>'1. Table of contents'!A34</f>
        <v>Partner 7 -</v>
      </c>
      <c r="B374" s="43">
        <f>'2. Detailed Part'!G273+'2. Detailed Part'!X173+'2. Detailed Part'!X122+'2. Detailed Part'!V25</f>
        <v>0</v>
      </c>
      <c r="C374" s="43">
        <f>'2. Detailed Part'!H273+'2. Detailed Part'!Y173+'2. Detailed Part'!Y122+'2. Detailed Part'!W25</f>
        <v>0</v>
      </c>
      <c r="D374" s="43">
        <f>'2. Detailed Part'!I273+'2. Detailed Part'!Z173+'2. Detailed Part'!Z122+'2. Detailed Part'!X25</f>
        <v>0</v>
      </c>
      <c r="E374" s="43">
        <f>'2. Detailed Part'!J273+'2. Detailed Part'!AA173+'2. Detailed Part'!AA122+'2. Detailed Part'!Y25</f>
        <v>0</v>
      </c>
      <c r="F374" s="118">
        <f t="shared" si="7"/>
        <v>0</v>
      </c>
      <c r="G374" s="21"/>
      <c r="H374" s="21"/>
      <c r="I374" s="21"/>
      <c r="J374" s="21"/>
    </row>
    <row r="375" spans="1:10" ht="15">
      <c r="A375" s="208" t="str">
        <f>'1. Table of contents'!A35</f>
        <v>Partner 8 -</v>
      </c>
      <c r="B375" s="43">
        <f>'2. Detailed Part'!G274+'2. Detailed Part'!X174+'2. Detailed Part'!X123+'2. Detailed Part'!V26</f>
        <v>0</v>
      </c>
      <c r="C375" s="43">
        <f>'2. Detailed Part'!H274+'2. Detailed Part'!Y174+'2. Detailed Part'!Y123+'2. Detailed Part'!W26</f>
        <v>0</v>
      </c>
      <c r="D375" s="43">
        <f>'2. Detailed Part'!I274+'2. Detailed Part'!Z174+'2. Detailed Part'!Z123+'2. Detailed Part'!X26</f>
        <v>0</v>
      </c>
      <c r="E375" s="43">
        <f>'2. Detailed Part'!J274+'2. Detailed Part'!AA174+'2. Detailed Part'!AA123+'2. Detailed Part'!Y26</f>
        <v>0</v>
      </c>
      <c r="F375" s="118">
        <f t="shared" si="7"/>
        <v>0</v>
      </c>
      <c r="G375" s="21"/>
      <c r="H375" s="21"/>
      <c r="I375" s="21"/>
      <c r="J375" s="21"/>
    </row>
    <row r="376" spans="1:10" ht="15">
      <c r="A376" s="208" t="str">
        <f>'1. Table of contents'!A36</f>
        <v>Partner 9 -</v>
      </c>
      <c r="B376" s="43">
        <f>'2. Detailed Part'!G275+'2. Detailed Part'!X175+'2. Detailed Part'!X124+'2. Detailed Part'!V27</f>
        <v>0</v>
      </c>
      <c r="C376" s="43">
        <f>'2. Detailed Part'!H275+'2. Detailed Part'!Y175+'2. Detailed Part'!Y124+'2. Detailed Part'!W27</f>
        <v>0</v>
      </c>
      <c r="D376" s="43">
        <f>'2. Detailed Part'!I275+'2. Detailed Part'!Z175+'2. Detailed Part'!Z124+'2. Detailed Part'!X27</f>
        <v>0</v>
      </c>
      <c r="E376" s="43">
        <f>'2. Detailed Part'!J275+'2. Detailed Part'!AA175+'2. Detailed Part'!AA124+'2. Detailed Part'!Y27</f>
        <v>0</v>
      </c>
      <c r="F376" s="118">
        <f t="shared" si="7"/>
        <v>0</v>
      </c>
      <c r="G376" s="21"/>
      <c r="H376" s="21"/>
      <c r="I376" s="21"/>
      <c r="J376" s="21"/>
    </row>
    <row r="377" spans="1:10" ht="15">
      <c r="A377" s="208" t="str">
        <f>'1. Table of contents'!A37</f>
        <v>Partner 10 -</v>
      </c>
      <c r="B377" s="43">
        <f>'2. Detailed Part'!G276+'2. Detailed Part'!X176+'2. Detailed Part'!X125+'2. Detailed Part'!V28</f>
        <v>0</v>
      </c>
      <c r="C377" s="43">
        <f>'2. Detailed Part'!H276+'2. Detailed Part'!Y176+'2. Detailed Part'!Y125+'2. Detailed Part'!W28</f>
        <v>0</v>
      </c>
      <c r="D377" s="43">
        <f>'2. Detailed Part'!I276+'2. Detailed Part'!Z176+'2. Detailed Part'!Z125+'2. Detailed Part'!X28</f>
        <v>0</v>
      </c>
      <c r="E377" s="43">
        <f>'2. Detailed Part'!J276+'2. Detailed Part'!AA176+'2. Detailed Part'!AA125+'2. Detailed Part'!Y28</f>
        <v>0</v>
      </c>
      <c r="F377" s="118">
        <f t="shared" si="7"/>
        <v>0</v>
      </c>
      <c r="G377" s="21"/>
      <c r="H377" s="21"/>
      <c r="I377" s="21"/>
      <c r="J377" s="21"/>
    </row>
    <row r="378" spans="1:10" ht="15">
      <c r="A378" s="208" t="str">
        <f>'1. Table of contents'!A38</f>
        <v>Partner 11 -</v>
      </c>
      <c r="B378" s="43">
        <f>'2. Detailed Part'!G277+'2. Detailed Part'!X177+'2. Detailed Part'!X126+'2. Detailed Part'!V29</f>
        <v>0</v>
      </c>
      <c r="C378" s="43">
        <f>'2. Detailed Part'!H277+'2. Detailed Part'!Y177+'2. Detailed Part'!Y126+'2. Detailed Part'!W29</f>
        <v>0</v>
      </c>
      <c r="D378" s="43">
        <f>'2. Detailed Part'!I277+'2. Detailed Part'!Z177+'2. Detailed Part'!Z126+'2. Detailed Part'!X29</f>
        <v>0</v>
      </c>
      <c r="E378" s="43">
        <f>'2. Detailed Part'!J277+'2. Detailed Part'!AA177+'2. Detailed Part'!AA126+'2. Detailed Part'!Y29</f>
        <v>0</v>
      </c>
      <c r="F378" s="118">
        <f t="shared" si="7"/>
        <v>0</v>
      </c>
      <c r="G378" s="21"/>
      <c r="H378" s="21"/>
      <c r="I378" s="21"/>
      <c r="J378" s="21"/>
    </row>
    <row r="379" spans="1:10" ht="15">
      <c r="A379" s="208" t="str">
        <f>'1. Table of contents'!A39</f>
        <v>Partner 12 -</v>
      </c>
      <c r="B379" s="43">
        <f>'2. Detailed Part'!G278+'2. Detailed Part'!X178+'2. Detailed Part'!X127+'2. Detailed Part'!V30</f>
        <v>0</v>
      </c>
      <c r="C379" s="43">
        <f>'2. Detailed Part'!H278+'2. Detailed Part'!Y178+'2. Detailed Part'!Y127+'2. Detailed Part'!W30</f>
        <v>0</v>
      </c>
      <c r="D379" s="43">
        <f>'2. Detailed Part'!I278+'2. Detailed Part'!Z178+'2. Detailed Part'!Z127+'2. Detailed Part'!X30</f>
        <v>0</v>
      </c>
      <c r="E379" s="43">
        <f>'2. Detailed Part'!J278+'2. Detailed Part'!AA178+'2. Detailed Part'!AA127+'2. Detailed Part'!Y30</f>
        <v>0</v>
      </c>
      <c r="F379" s="118">
        <f t="shared" si="7"/>
        <v>0</v>
      </c>
      <c r="G379" s="21"/>
      <c r="H379" s="21"/>
      <c r="I379" s="21"/>
      <c r="J379" s="21"/>
    </row>
    <row r="380" spans="1:10" ht="15">
      <c r="A380" s="208" t="str">
        <f>'1. Table of contents'!A40</f>
        <v>Partner 13 -</v>
      </c>
      <c r="B380" s="43">
        <f>'2. Detailed Part'!G279+'2. Detailed Part'!X179+'2. Detailed Part'!X128+'2. Detailed Part'!V31</f>
        <v>0</v>
      </c>
      <c r="C380" s="43">
        <f>'2. Detailed Part'!H279+'2. Detailed Part'!Y179+'2. Detailed Part'!Y128+'2. Detailed Part'!W31</f>
        <v>0</v>
      </c>
      <c r="D380" s="43">
        <f>'2. Detailed Part'!I279+'2. Detailed Part'!Z179+'2. Detailed Part'!Z128+'2. Detailed Part'!X31</f>
        <v>0</v>
      </c>
      <c r="E380" s="43">
        <f>'2. Detailed Part'!J279+'2. Detailed Part'!AA179+'2. Detailed Part'!AA128+'2. Detailed Part'!Y31</f>
        <v>0</v>
      </c>
      <c r="F380" s="118">
        <f t="shared" si="7"/>
        <v>0</v>
      </c>
      <c r="G380" s="21"/>
      <c r="H380" s="21"/>
      <c r="I380" s="21"/>
      <c r="J380" s="21"/>
    </row>
    <row r="381" spans="1:10" ht="15">
      <c r="A381" s="208" t="str">
        <f>'1. Table of contents'!A41</f>
        <v>Partner 14 -</v>
      </c>
      <c r="B381" s="43">
        <f>'2. Detailed Part'!G280+'2. Detailed Part'!X180+'2. Detailed Part'!X129+'2. Detailed Part'!V32</f>
        <v>0</v>
      </c>
      <c r="C381" s="43">
        <f>'2. Detailed Part'!H280+'2. Detailed Part'!Y180+'2. Detailed Part'!Y129+'2. Detailed Part'!W32</f>
        <v>0</v>
      </c>
      <c r="D381" s="43">
        <f>'2. Detailed Part'!I280+'2. Detailed Part'!Z180+'2. Detailed Part'!Z129+'2. Detailed Part'!X32</f>
        <v>0</v>
      </c>
      <c r="E381" s="43">
        <f>'2. Detailed Part'!J280+'2. Detailed Part'!AA180+'2. Detailed Part'!AA129+'2. Detailed Part'!Y32</f>
        <v>0</v>
      </c>
      <c r="F381" s="118">
        <f t="shared" si="7"/>
        <v>0</v>
      </c>
      <c r="G381" s="21"/>
      <c r="H381" s="21"/>
      <c r="I381" s="21"/>
      <c r="J381" s="21"/>
    </row>
    <row r="382" spans="1:10" ht="15">
      <c r="A382" s="208" t="str">
        <f>'1. Table of contents'!A42</f>
        <v>Partner 15 -</v>
      </c>
      <c r="B382" s="43">
        <f>'2. Detailed Part'!G281+'2. Detailed Part'!X181+'2. Detailed Part'!X130+'2. Detailed Part'!V33</f>
        <v>0</v>
      </c>
      <c r="C382" s="43">
        <f>'2. Detailed Part'!H281+'2. Detailed Part'!Y181+'2. Detailed Part'!Y130+'2. Detailed Part'!W33</f>
        <v>0</v>
      </c>
      <c r="D382" s="43">
        <f>'2. Detailed Part'!I281+'2. Detailed Part'!Z181+'2. Detailed Part'!Z130+'2. Detailed Part'!X33</f>
        <v>0</v>
      </c>
      <c r="E382" s="43">
        <f>'2. Detailed Part'!J281+'2. Detailed Part'!AA181+'2. Detailed Part'!AA130+'2. Detailed Part'!Y33</f>
        <v>0</v>
      </c>
      <c r="F382" s="118">
        <f t="shared" si="7"/>
        <v>0</v>
      </c>
      <c r="G382" s="21"/>
      <c r="H382" s="21"/>
      <c r="I382" s="21"/>
      <c r="J382" s="21"/>
    </row>
    <row r="383" spans="1:10" ht="15">
      <c r="A383" s="208" t="str">
        <f>'1. Table of contents'!A43</f>
        <v>Partner 16 -</v>
      </c>
      <c r="B383" s="43">
        <f>'2. Detailed Part'!G282+'2. Detailed Part'!X182+'2. Detailed Part'!X131+'2. Detailed Part'!V34</f>
        <v>0</v>
      </c>
      <c r="C383" s="43">
        <f>'2. Detailed Part'!H282+'2. Detailed Part'!Y182+'2. Detailed Part'!Y131+'2. Detailed Part'!W34</f>
        <v>0</v>
      </c>
      <c r="D383" s="43">
        <f>'2. Detailed Part'!I282+'2. Detailed Part'!Z182+'2. Detailed Part'!Z131+'2. Detailed Part'!X34</f>
        <v>0</v>
      </c>
      <c r="E383" s="43">
        <f>'2. Detailed Part'!J282+'2. Detailed Part'!AA182+'2. Detailed Part'!AA131+'2. Detailed Part'!Y34</f>
        <v>0</v>
      </c>
      <c r="F383" s="118">
        <f t="shared" si="7"/>
        <v>0</v>
      </c>
      <c r="G383" s="21"/>
      <c r="H383" s="21"/>
      <c r="I383" s="21"/>
      <c r="J383" s="21"/>
    </row>
    <row r="384" spans="1:10" ht="15">
      <c r="A384" s="208" t="str">
        <f>'1. Table of contents'!A44</f>
        <v>Partner 17-</v>
      </c>
      <c r="B384" s="43">
        <f>'2. Detailed Part'!G283+'2. Detailed Part'!X183+'2. Detailed Part'!X132+'2. Detailed Part'!V35</f>
        <v>0</v>
      </c>
      <c r="C384" s="43">
        <f>'2. Detailed Part'!H283+'2. Detailed Part'!Y183+'2. Detailed Part'!Y132+'2. Detailed Part'!W35</f>
        <v>0</v>
      </c>
      <c r="D384" s="43">
        <f>'2. Detailed Part'!I283+'2. Detailed Part'!Z183+'2. Detailed Part'!Z132+'2. Detailed Part'!X35</f>
        <v>0</v>
      </c>
      <c r="E384" s="43">
        <f>'2. Detailed Part'!J283+'2. Detailed Part'!AA183+'2. Detailed Part'!AA132+'2. Detailed Part'!Y35</f>
        <v>0</v>
      </c>
      <c r="F384" s="118">
        <f t="shared" si="7"/>
        <v>0</v>
      </c>
      <c r="G384" s="21"/>
      <c r="H384" s="21"/>
      <c r="I384" s="21"/>
      <c r="J384" s="21"/>
    </row>
    <row r="385" spans="1:10" ht="15">
      <c r="A385" s="208" t="str">
        <f>'1. Table of contents'!A45</f>
        <v>Partner 18 -</v>
      </c>
      <c r="B385" s="43">
        <f>'2. Detailed Part'!G284+'2. Detailed Part'!X184+'2. Detailed Part'!X133+'2. Detailed Part'!V36</f>
        <v>0</v>
      </c>
      <c r="C385" s="43">
        <f>'2. Detailed Part'!H284+'2. Detailed Part'!Y184+'2. Detailed Part'!Y133+'2. Detailed Part'!W36</f>
        <v>0</v>
      </c>
      <c r="D385" s="43">
        <f>'2. Detailed Part'!I284+'2. Detailed Part'!Z184+'2. Detailed Part'!Z133+'2. Detailed Part'!X36</f>
        <v>0</v>
      </c>
      <c r="E385" s="43">
        <f>'2. Detailed Part'!J284+'2. Detailed Part'!AA184+'2. Detailed Part'!AA133+'2. Detailed Part'!Y36</f>
        <v>0</v>
      </c>
      <c r="F385" s="118">
        <f t="shared" si="7"/>
        <v>0</v>
      </c>
      <c r="G385" s="21"/>
      <c r="H385" s="21"/>
      <c r="I385" s="21"/>
      <c r="J385" s="21"/>
    </row>
    <row r="386" spans="1:10" ht="15">
      <c r="A386" s="208" t="str">
        <f>'1. Table of contents'!A46</f>
        <v>Partner 19 -</v>
      </c>
      <c r="B386" s="43">
        <f>'2. Detailed Part'!G285+'2. Detailed Part'!X185+'2. Detailed Part'!X134+'2. Detailed Part'!V37</f>
        <v>0</v>
      </c>
      <c r="C386" s="43">
        <f>'2. Detailed Part'!H285+'2. Detailed Part'!Y185+'2. Detailed Part'!Y134+'2. Detailed Part'!W37</f>
        <v>0</v>
      </c>
      <c r="D386" s="43">
        <f>'2. Detailed Part'!I285+'2. Detailed Part'!Z185+'2. Detailed Part'!Z134+'2. Detailed Part'!X37</f>
        <v>0</v>
      </c>
      <c r="E386" s="43">
        <f>'2. Detailed Part'!J285+'2. Detailed Part'!AA185+'2. Detailed Part'!AA134+'2. Detailed Part'!Y37</f>
        <v>0</v>
      </c>
      <c r="F386" s="118">
        <f t="shared" si="7"/>
        <v>0</v>
      </c>
      <c r="G386" s="21"/>
      <c r="H386" s="21"/>
      <c r="I386" s="21"/>
      <c r="J386" s="21"/>
    </row>
    <row r="387" spans="1:10" ht="15">
      <c r="A387" s="208" t="str">
        <f>'1. Table of contents'!A47</f>
        <v>Partner 20 -</v>
      </c>
      <c r="B387" s="43">
        <f>'2. Detailed Part'!G286+'2. Detailed Part'!X186+'2. Detailed Part'!X135+'2. Detailed Part'!V38</f>
        <v>0</v>
      </c>
      <c r="C387" s="43">
        <f>'2. Detailed Part'!H286+'2. Detailed Part'!Y186+'2. Detailed Part'!Y135+'2. Detailed Part'!W38</f>
        <v>0</v>
      </c>
      <c r="D387" s="43">
        <f>'2. Detailed Part'!I286+'2. Detailed Part'!Z186+'2. Detailed Part'!Z135+'2. Detailed Part'!X38</f>
        <v>0</v>
      </c>
      <c r="E387" s="43">
        <f>'2. Detailed Part'!J286+'2. Detailed Part'!AA186+'2. Detailed Part'!AA135+'2. Detailed Part'!Y38</f>
        <v>0</v>
      </c>
      <c r="F387" s="118">
        <f t="shared" si="7"/>
        <v>0</v>
      </c>
      <c r="G387" s="21"/>
      <c r="H387" s="21"/>
      <c r="I387" s="21"/>
      <c r="J387" s="21"/>
    </row>
    <row r="388" spans="1:10" ht="15.75" thickBot="1">
      <c r="A388" s="302" t="s">
        <v>159</v>
      </c>
      <c r="B388" s="119">
        <f>SUM(B368:B387)</f>
        <v>0</v>
      </c>
      <c r="C388" s="119">
        <f>SUM(C368:C387)</f>
        <v>0</v>
      </c>
      <c r="D388" s="119">
        <f>SUM(D368:D387)</f>
        <v>0</v>
      </c>
      <c r="E388" s="119">
        <f>SUM(E368:E387)</f>
        <v>0</v>
      </c>
      <c r="F388" s="119">
        <f>SUM(F368:F387)</f>
        <v>0</v>
      </c>
      <c r="G388" s="21"/>
      <c r="H388" s="21"/>
      <c r="I388" s="21"/>
      <c r="J388" s="21"/>
    </row>
    <row r="389" spans="1:10" ht="15">
      <c r="A389" s="308" t="s">
        <v>159</v>
      </c>
      <c r="B389" s="504" t="s">
        <v>306</v>
      </c>
      <c r="C389" s="505"/>
      <c r="D389" s="505"/>
      <c r="E389" s="506"/>
      <c r="F389" s="120">
        <f>+B26+B38+B50+B62+B75+B88+B101+B114+B127+B140+B153+B166+B179+B192+B205+B218+B231+B244+B257+B270</f>
        <v>0</v>
      </c>
      <c r="G389" s="21"/>
      <c r="H389" s="21"/>
      <c r="I389" s="21"/>
      <c r="J389" s="21"/>
    </row>
    <row r="390" spans="1:10" ht="15">
      <c r="A390" s="309" t="s">
        <v>307</v>
      </c>
      <c r="B390" s="507"/>
      <c r="C390" s="508"/>
      <c r="D390" s="508"/>
      <c r="E390" s="509"/>
      <c r="F390" s="120">
        <f>ROUND(+F388-F389,2)</f>
        <v>0</v>
      </c>
      <c r="G390" s="21"/>
      <c r="H390" s="21"/>
      <c r="I390" s="21"/>
      <c r="J390" s="21"/>
    </row>
    <row r="391" spans="1:10" s="17" customFormat="1" ht="15">
      <c r="A391" s="48"/>
      <c r="B391" s="48"/>
      <c r="C391" s="48"/>
      <c r="D391" s="48"/>
      <c r="E391" s="48"/>
      <c r="F391" s="48"/>
      <c r="G391" s="48"/>
      <c r="H391" s="48"/>
      <c r="I391" s="48"/>
      <c r="J391" s="48"/>
    </row>
    <row r="392" spans="1:10" s="51" customFormat="1" ht="26.25" customHeight="1">
      <c r="A392" s="451" t="s">
        <v>21</v>
      </c>
      <c r="B392" s="452"/>
      <c r="C392" s="453"/>
      <c r="D392" s="453"/>
      <c r="E392" s="41" t="s">
        <v>40</v>
      </c>
      <c r="F392" s="50"/>
      <c r="G392" s="50"/>
      <c r="H392" s="50"/>
      <c r="I392" s="50"/>
      <c r="J392" s="50"/>
    </row>
    <row r="393" spans="1:2" ht="24.75" customHeight="1">
      <c r="A393" s="449" t="s">
        <v>22</v>
      </c>
      <c r="B393" s="450"/>
    </row>
    <row r="394" spans="1:6" ht="37.5" customHeight="1">
      <c r="A394" s="444" t="s">
        <v>301</v>
      </c>
      <c r="B394" s="445"/>
      <c r="C394" s="445"/>
      <c r="D394" s="445"/>
      <c r="E394" s="446"/>
      <c r="F394" s="446"/>
    </row>
    <row r="395" ht="15">
      <c r="A395" s="36"/>
    </row>
    <row r="396" spans="1:10" ht="15">
      <c r="A396" s="310" t="s">
        <v>23</v>
      </c>
      <c r="B396" s="310" t="s">
        <v>24</v>
      </c>
      <c r="C396" s="311" t="s">
        <v>25</v>
      </c>
      <c r="D396" s="312" t="s">
        <v>302</v>
      </c>
      <c r="J396" s="21"/>
    </row>
    <row r="397" spans="1:10" ht="15">
      <c r="A397" s="156" t="s">
        <v>26</v>
      </c>
      <c r="B397" s="161"/>
      <c r="C397" s="162"/>
      <c r="D397" s="217"/>
      <c r="J397" s="21"/>
    </row>
    <row r="398" spans="1:10" ht="15">
      <c r="A398" s="208">
        <v>1</v>
      </c>
      <c r="B398" s="242"/>
      <c r="C398" s="243"/>
      <c r="D398" s="54"/>
      <c r="E398" s="6"/>
      <c r="F398" s="6"/>
      <c r="G398" s="6"/>
      <c r="H398" s="6"/>
      <c r="I398" s="6"/>
      <c r="J398" s="21"/>
    </row>
    <row r="399" spans="1:10" ht="15">
      <c r="A399" s="208">
        <v>2</v>
      </c>
      <c r="B399" s="242"/>
      <c r="C399" s="244"/>
      <c r="D399" s="54"/>
      <c r="E399" s="6"/>
      <c r="F399" s="6"/>
      <c r="G399" s="6"/>
      <c r="H399" s="6"/>
      <c r="I399" s="6"/>
      <c r="J399" s="21"/>
    </row>
    <row r="400" spans="1:10" ht="15">
      <c r="A400" s="208">
        <v>3</v>
      </c>
      <c r="B400" s="242"/>
      <c r="C400" s="243"/>
      <c r="D400" s="54"/>
      <c r="E400" s="6"/>
      <c r="F400" s="6"/>
      <c r="G400" s="6"/>
      <c r="H400" s="6"/>
      <c r="I400" s="6"/>
      <c r="J400" s="21"/>
    </row>
    <row r="401" spans="1:10" ht="15">
      <c r="A401" s="208">
        <v>4</v>
      </c>
      <c r="B401" s="242"/>
      <c r="C401" s="244"/>
      <c r="D401" s="54"/>
      <c r="E401" s="6"/>
      <c r="F401" s="6"/>
      <c r="G401" s="6"/>
      <c r="H401" s="6"/>
      <c r="I401" s="6"/>
      <c r="J401" s="21"/>
    </row>
    <row r="402" spans="1:10" ht="15">
      <c r="A402" s="208">
        <v>5</v>
      </c>
      <c r="B402" s="242"/>
      <c r="C402" s="243"/>
      <c r="D402" s="54"/>
      <c r="E402" s="6"/>
      <c r="F402" s="6"/>
      <c r="G402" s="6"/>
      <c r="H402" s="6"/>
      <c r="I402" s="6"/>
      <c r="J402" s="21"/>
    </row>
    <row r="403" spans="1:10" ht="15">
      <c r="A403" s="208">
        <v>6</v>
      </c>
      <c r="B403" s="242"/>
      <c r="C403" s="243"/>
      <c r="D403" s="54"/>
      <c r="E403" s="6"/>
      <c r="F403" s="6"/>
      <c r="G403" s="6"/>
      <c r="H403" s="6"/>
      <c r="I403" s="6"/>
      <c r="J403" s="21"/>
    </row>
    <row r="404" spans="1:10" ht="15">
      <c r="A404" s="208">
        <v>7</v>
      </c>
      <c r="B404" s="163"/>
      <c r="C404" s="164"/>
      <c r="D404" s="54"/>
      <c r="E404" s="6"/>
      <c r="F404" s="6"/>
      <c r="G404" s="6"/>
      <c r="H404" s="6"/>
      <c r="I404" s="6"/>
      <c r="J404" s="21"/>
    </row>
    <row r="405" spans="1:10" ht="15">
      <c r="A405" s="208">
        <v>8</v>
      </c>
      <c r="B405" s="163"/>
      <c r="C405" s="164"/>
      <c r="D405" s="54"/>
      <c r="E405" s="6"/>
      <c r="F405" s="6"/>
      <c r="G405" s="6"/>
      <c r="H405" s="6"/>
      <c r="I405" s="6"/>
      <c r="J405" s="21"/>
    </row>
    <row r="406" spans="1:10" ht="15">
      <c r="A406" s="157" t="s">
        <v>27</v>
      </c>
      <c r="B406" s="165"/>
      <c r="C406" s="166"/>
      <c r="D406" s="52">
        <f>SUM(D398:D405)</f>
        <v>0</v>
      </c>
      <c r="E406" s="57"/>
      <c r="F406" s="6"/>
      <c r="G406" s="6"/>
      <c r="H406" s="6"/>
      <c r="I406" s="6"/>
      <c r="J406" s="21"/>
    </row>
    <row r="407" spans="2:10" ht="15">
      <c r="B407" s="6"/>
      <c r="C407" s="6"/>
      <c r="D407" s="6"/>
      <c r="E407" s="6"/>
      <c r="F407" s="57"/>
      <c r="G407" s="6"/>
      <c r="H407" s="6"/>
      <c r="I407" s="6"/>
      <c r="J407" s="6"/>
    </row>
    <row r="408" spans="2:10" ht="90.75" customHeight="1">
      <c r="B408" s="6"/>
      <c r="C408" s="6"/>
      <c r="D408" s="6"/>
      <c r="E408" s="6"/>
      <c r="F408" s="6"/>
      <c r="G408" s="6"/>
      <c r="H408" s="6"/>
      <c r="I408" s="6"/>
      <c r="J408" s="6"/>
    </row>
    <row r="409" s="4" customFormat="1" ht="15" hidden="1">
      <c r="A409" s="21"/>
    </row>
    <row r="410" ht="15"/>
    <row r="411" ht="15"/>
    <row r="412" ht="15"/>
    <row r="413" ht="15"/>
    <row r="414" ht="15"/>
    <row r="415" ht="15"/>
    <row r="416" ht="15"/>
    <row r="417" ht="15"/>
    <row r="418" ht="15"/>
    <row r="419" ht="15"/>
  </sheetData>
  <sheetProtection password="8499" sheet="1" objects="1" scenarios="1" sort="0"/>
  <mergeCells count="242">
    <mergeCell ref="D163:J163"/>
    <mergeCell ref="D164:J164"/>
    <mergeCell ref="B390:E390"/>
    <mergeCell ref="A7:E7"/>
    <mergeCell ref="F7:J7"/>
    <mergeCell ref="A152:J152"/>
    <mergeCell ref="A156:E156"/>
    <mergeCell ref="D82:J82"/>
    <mergeCell ref="A91:E91"/>
    <mergeCell ref="D123:J123"/>
    <mergeCell ref="D135:J135"/>
    <mergeCell ref="D94:J94"/>
    <mergeCell ref="A221:E221"/>
    <mergeCell ref="A217:J217"/>
    <mergeCell ref="D190:J190"/>
    <mergeCell ref="D213:J213"/>
    <mergeCell ref="D212:J212"/>
    <mergeCell ref="D187:J187"/>
    <mergeCell ref="D188:J188"/>
    <mergeCell ref="D160:J160"/>
    <mergeCell ref="B389:E389"/>
    <mergeCell ref="D237:J237"/>
    <mergeCell ref="D216:J216"/>
    <mergeCell ref="D215:J215"/>
    <mergeCell ref="A234:E234"/>
    <mergeCell ref="D228:J228"/>
    <mergeCell ref="D229:J229"/>
    <mergeCell ref="D226:J226"/>
    <mergeCell ref="D253:J253"/>
    <mergeCell ref="D224:J224"/>
    <mergeCell ref="A130:E130"/>
    <mergeCell ref="D95:J95"/>
    <mergeCell ref="D134:J134"/>
    <mergeCell ref="A117:E117"/>
    <mergeCell ref="D122:J122"/>
    <mergeCell ref="D125:J125"/>
    <mergeCell ref="D124:J124"/>
    <mergeCell ref="D121:J121"/>
    <mergeCell ref="D111:J111"/>
    <mergeCell ref="A204:J204"/>
    <mergeCell ref="D174:J174"/>
    <mergeCell ref="D173:J173"/>
    <mergeCell ref="D175:J175"/>
    <mergeCell ref="D185:J185"/>
    <mergeCell ref="D177:J177"/>
    <mergeCell ref="A182:E182"/>
    <mergeCell ref="D186:J186"/>
    <mergeCell ref="A178:J178"/>
    <mergeCell ref="D189:J189"/>
    <mergeCell ref="A165:J165"/>
    <mergeCell ref="A169:E169"/>
    <mergeCell ref="D172:J172"/>
    <mergeCell ref="D199:J199"/>
    <mergeCell ref="D200:J200"/>
    <mergeCell ref="A191:J191"/>
    <mergeCell ref="A195:E195"/>
    <mergeCell ref="D151:J151"/>
    <mergeCell ref="D159:J159"/>
    <mergeCell ref="A208:E208"/>
    <mergeCell ref="D198:J198"/>
    <mergeCell ref="D203:J203"/>
    <mergeCell ref="D201:J201"/>
    <mergeCell ref="D161:J161"/>
    <mergeCell ref="D176:J176"/>
    <mergeCell ref="D162:J162"/>
    <mergeCell ref="D202:J202"/>
    <mergeCell ref="D225:J225"/>
    <mergeCell ref="A243:J243"/>
    <mergeCell ref="D211:J211"/>
    <mergeCell ref="D214:J214"/>
    <mergeCell ref="A247:E247"/>
    <mergeCell ref="D250:J250"/>
    <mergeCell ref="D227:J227"/>
    <mergeCell ref="A230:J230"/>
    <mergeCell ref="D238:J238"/>
    <mergeCell ref="D240:J240"/>
    <mergeCell ref="D241:J241"/>
    <mergeCell ref="D242:J242"/>
    <mergeCell ref="D239:J239"/>
    <mergeCell ref="M289:N289"/>
    <mergeCell ref="E290:F290"/>
    <mergeCell ref="G290:H290"/>
    <mergeCell ref="M290:N290"/>
    <mergeCell ref="I290:J290"/>
    <mergeCell ref="K290:L290"/>
    <mergeCell ref="D280:J280"/>
    <mergeCell ref="D278:J278"/>
    <mergeCell ref="D279:J279"/>
    <mergeCell ref="E289:L289"/>
    <mergeCell ref="V270:Y270"/>
    <mergeCell ref="B339:C339"/>
    <mergeCell ref="A288:F288"/>
    <mergeCell ref="V338:Y338"/>
    <mergeCell ref="A285:D285"/>
    <mergeCell ref="A287:F287"/>
    <mergeCell ref="A282:J282"/>
    <mergeCell ref="A336:B336"/>
    <mergeCell ref="B338:C338"/>
    <mergeCell ref="A315:F334"/>
    <mergeCell ref="V344:Y344"/>
    <mergeCell ref="V340:Y340"/>
    <mergeCell ref="A351:D351"/>
    <mergeCell ref="V345:Y345"/>
    <mergeCell ref="V342:Y342"/>
    <mergeCell ref="B340:C340"/>
    <mergeCell ref="A348:F348"/>
    <mergeCell ref="B343:C343"/>
    <mergeCell ref="B346:C346"/>
    <mergeCell ref="A347:F347"/>
    <mergeCell ref="V339:Y339"/>
    <mergeCell ref="V341:Y341"/>
    <mergeCell ref="A365:F365"/>
    <mergeCell ref="V346:Y346"/>
    <mergeCell ref="A362:D362"/>
    <mergeCell ref="B342:C342"/>
    <mergeCell ref="E353:F353"/>
    <mergeCell ref="B344:C344"/>
    <mergeCell ref="B345:C345"/>
    <mergeCell ref="B341:C341"/>
    <mergeCell ref="D251:J251"/>
    <mergeCell ref="D252:J252"/>
    <mergeCell ref="D263:J263"/>
    <mergeCell ref="D267:J267"/>
    <mergeCell ref="D265:J265"/>
    <mergeCell ref="D255:J255"/>
    <mergeCell ref="D266:J266"/>
    <mergeCell ref="D254:J254"/>
    <mergeCell ref="A260:E260"/>
    <mergeCell ref="E358:F358"/>
    <mergeCell ref="A269:J269"/>
    <mergeCell ref="A256:J256"/>
    <mergeCell ref="D264:J264"/>
    <mergeCell ref="D268:J268"/>
    <mergeCell ref="A352:F352"/>
    <mergeCell ref="D277:J277"/>
    <mergeCell ref="A274:E274"/>
    <mergeCell ref="D276:J276"/>
    <mergeCell ref="D281:J281"/>
    <mergeCell ref="D120:J120"/>
    <mergeCell ref="A394:F394"/>
    <mergeCell ref="E357:F357"/>
    <mergeCell ref="E354:F354"/>
    <mergeCell ref="E355:F355"/>
    <mergeCell ref="E356:F356"/>
    <mergeCell ref="A393:B393"/>
    <mergeCell ref="A392:D392"/>
    <mergeCell ref="B363:D363"/>
    <mergeCell ref="E359:F359"/>
    <mergeCell ref="D96:J96"/>
    <mergeCell ref="V101:Y101"/>
    <mergeCell ref="A104:E104"/>
    <mergeCell ref="D149:J149"/>
    <mergeCell ref="D138:J138"/>
    <mergeCell ref="D146:J146"/>
    <mergeCell ref="A139:J139"/>
    <mergeCell ref="D147:J147"/>
    <mergeCell ref="D148:J148"/>
    <mergeCell ref="A143:E143"/>
    <mergeCell ref="V62:Y62"/>
    <mergeCell ref="V50:Y50"/>
    <mergeCell ref="D57:J57"/>
    <mergeCell ref="V114:Y114"/>
    <mergeCell ref="A100:J100"/>
    <mergeCell ref="A87:J87"/>
    <mergeCell ref="V88:Y88"/>
    <mergeCell ref="V75:Y75"/>
    <mergeCell ref="D68:J68"/>
    <mergeCell ref="D86:J86"/>
    <mergeCell ref="V26:Y26"/>
    <mergeCell ref="D31:J31"/>
    <mergeCell ref="D32:J32"/>
    <mergeCell ref="V38:Y38"/>
    <mergeCell ref="A37:J37"/>
    <mergeCell ref="D35:J35"/>
    <mergeCell ref="D47:J47"/>
    <mergeCell ref="D21:J21"/>
    <mergeCell ref="D19:J19"/>
    <mergeCell ref="D48:J48"/>
    <mergeCell ref="D20:J20"/>
    <mergeCell ref="A25:J25"/>
    <mergeCell ref="D33:J33"/>
    <mergeCell ref="D46:J46"/>
    <mergeCell ref="A40:E40"/>
    <mergeCell ref="D45:J45"/>
    <mergeCell ref="D36:J36"/>
    <mergeCell ref="D43:J43"/>
    <mergeCell ref="D22:J22"/>
    <mergeCell ref="B9:E9"/>
    <mergeCell ref="B10:E10"/>
    <mergeCell ref="D24:J24"/>
    <mergeCell ref="D34:J34"/>
    <mergeCell ref="A28:E28"/>
    <mergeCell ref="A12:E12"/>
    <mergeCell ref="D23:J23"/>
    <mergeCell ref="A14:E14"/>
    <mergeCell ref="A16:E16"/>
    <mergeCell ref="A61:J61"/>
    <mergeCell ref="A49:J49"/>
    <mergeCell ref="D55:J55"/>
    <mergeCell ref="D59:J59"/>
    <mergeCell ref="D58:J58"/>
    <mergeCell ref="D56:J56"/>
    <mergeCell ref="D44:J44"/>
    <mergeCell ref="V140:Y140"/>
    <mergeCell ref="V153:Y153"/>
    <mergeCell ref="D108:J108"/>
    <mergeCell ref="D110:J110"/>
    <mergeCell ref="D137:J137"/>
    <mergeCell ref="A126:J126"/>
    <mergeCell ref="A113:J113"/>
    <mergeCell ref="D150:J150"/>
    <mergeCell ref="V127:Y127"/>
    <mergeCell ref="D112:J112"/>
    <mergeCell ref="A78:E78"/>
    <mergeCell ref="D81:J81"/>
    <mergeCell ref="D60:J60"/>
    <mergeCell ref="A52:E52"/>
    <mergeCell ref="A65:E65"/>
    <mergeCell ref="D136:J136"/>
    <mergeCell ref="D133:J133"/>
    <mergeCell ref="D84:J84"/>
    <mergeCell ref="D83:J83"/>
    <mergeCell ref="D85:J85"/>
    <mergeCell ref="D97:J97"/>
    <mergeCell ref="D107:J107"/>
    <mergeCell ref="D99:J99"/>
    <mergeCell ref="D98:J98"/>
    <mergeCell ref="D109:J109"/>
    <mergeCell ref="D69:J69"/>
    <mergeCell ref="D70:J70"/>
    <mergeCell ref="A74:J74"/>
    <mergeCell ref="D72:J72"/>
    <mergeCell ref="D71:J71"/>
    <mergeCell ref="D73:J73"/>
    <mergeCell ref="V244:Y244"/>
    <mergeCell ref="V257:Y257"/>
    <mergeCell ref="V166:Y166"/>
    <mergeCell ref="V179:Y179"/>
    <mergeCell ref="V192:Y192"/>
    <mergeCell ref="V205:Y205"/>
    <mergeCell ref="V218:Y218"/>
    <mergeCell ref="V231:Y231"/>
  </mergeCells>
  <printOptions/>
  <pageMargins left="0.5118110236220472" right="0.5118110236220472" top="0.35433070866141736" bottom="0.8267716535433072" header="0.31496062992125984" footer="0.31496062992125984"/>
  <pageSetup fitToHeight="4" horizontalDpi="600" verticalDpi="600" orientation="portrait" paperSize="9" scale="33" r:id="rId2"/>
  <rowBreaks count="5" manualBreakCount="5">
    <brk id="64" max="255" man="1"/>
    <brk id="142" max="255" man="1"/>
    <brk id="220" max="255" man="1"/>
    <brk id="284" max="255" man="1"/>
    <brk id="350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baskovict</cp:lastModifiedBy>
  <cp:lastPrinted>2010-02-04T16:28:49Z</cp:lastPrinted>
  <dcterms:created xsi:type="dcterms:W3CDTF">2008-03-06T16:44:54Z</dcterms:created>
  <dcterms:modified xsi:type="dcterms:W3CDTF">2012-02-02T12:22:49Z</dcterms:modified>
  <cp:category/>
  <cp:version/>
  <cp:contentType/>
  <cp:contentStatus/>
</cp:coreProperties>
</file>