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400" tabRatio="871" activeTab="2"/>
  </bookViews>
  <sheets>
    <sheet name="1. Table of contents" sheetId="1" r:id="rId1"/>
    <sheet name="2. Detailed Part" sheetId="2" r:id="rId2"/>
    <sheet name="3. General Part" sheetId="3" r:id="rId3"/>
    <sheet name="List1" sheetId="4" state="hidden" r:id="rId4"/>
  </sheets>
  <definedNames>
    <definedName name="Partners">'1. Table of contents'!$A$28:$A$47</definedName>
    <definedName name="Partnership">'1. Table of contents'!$A$28:$A$47</definedName>
    <definedName name="_xlnm.Print_Area" localSheetId="0">'1. Table of contents'!$A$1:$E$65</definedName>
    <definedName name="_xlnm.Print_Area" localSheetId="1">'2. Detailed Part'!$A$1:$W$296</definedName>
    <definedName name="_xlnm.Print_Area" localSheetId="2">'3. General Part'!$A$1:$N$408</definedName>
  </definedNames>
  <calcPr fullCalcOnLoad="1"/>
</workbook>
</file>

<file path=xl/sharedStrings.xml><?xml version="1.0" encoding="utf-8"?>
<sst xmlns="http://schemas.openxmlformats.org/spreadsheetml/2006/main" count="732" uniqueCount="310">
  <si>
    <t xml:space="preserve">The table has to be filled in in this way: Under the specific category of public or private co-financing (category is chosen according to the legal status of the partner) you have to write in the procentage (%) of co-financing (example):
SI partners:
- if the partner is a public legal entity, you have to write in 10,00 in the column National and according to your legal status 5,00 in the right column of public co-financing (e.g. if a partner is a commune, you have to write in 5,00 in the column Local, but if a partner is a public legal entity that is not a commune, you have to write in 5,00 in the column Other).
- if a partner is a private legal entity you have to write in 15,00 in the column National, and in the column Private you have to write in 5,00.
HR partners:
- according to the Call Croatian partners have to provide 15 % of public co-financing, which means that according to the partner's legal status or according to the statute of the institution, which is to provide the co-financing, you have to write in 15,00 in the right column of public co-financing.
</t>
  </si>
  <si>
    <t>Financial resources of the project</t>
  </si>
  <si>
    <t>Amount</t>
  </si>
  <si>
    <t xml:space="preserve">      Total costs</t>
  </si>
  <si>
    <t>1    Requested IPA public funding</t>
  </si>
  <si>
    <t>2    Own contribution  (2.1 + 2.2)</t>
  </si>
  <si>
    <t>2.1 Public funding</t>
  </si>
  <si>
    <t>2.2 Private funding</t>
  </si>
  <si>
    <t xml:space="preserve"> Total eligible costs</t>
  </si>
  <si>
    <t>1.2    Requested IPA public funding</t>
  </si>
  <si>
    <t>C - OUTPUT INDICATORS</t>
  </si>
  <si>
    <t xml:space="preserve">These indicators have to be achieved at operation level to be paid and will be fulfilled before signing the IPA Subsidy Contract. </t>
  </si>
  <si>
    <t>Name</t>
  </si>
  <si>
    <t>Unit of measurement</t>
  </si>
  <si>
    <t>baseline</t>
  </si>
  <si>
    <t>planned value</t>
  </si>
  <si>
    <t>Comments</t>
  </si>
  <si>
    <t>D - CALENDAR OF EXPENDITURES</t>
  </si>
  <si>
    <t>Expenditures to be claimed by partners</t>
  </si>
  <si>
    <t>This calendar of expenditures has to be respected for reporting on project implementation and expenditures in order to avoid any decommittment at programme and project level.</t>
  </si>
  <si>
    <t>Total eligible cost in €</t>
  </si>
  <si>
    <t>E - CALENDAR OF REPORTING</t>
  </si>
  <si>
    <t xml:space="preserve">Dates of submission of progress reports </t>
  </si>
  <si>
    <t>Progress report</t>
  </si>
  <si>
    <t>month</t>
  </si>
  <si>
    <t>year</t>
  </si>
  <si>
    <t>Starting date of eligibility</t>
  </si>
  <si>
    <t xml:space="preserve">Final date of eligibility </t>
  </si>
  <si>
    <t>%</t>
  </si>
  <si>
    <t>€</t>
  </si>
  <si>
    <t>Amount 2010</t>
  </si>
  <si>
    <t>Amount 2011</t>
  </si>
  <si>
    <t>Amount 2012</t>
  </si>
  <si>
    <t>Amount 2013</t>
  </si>
  <si>
    <t>Amount 2014</t>
  </si>
  <si>
    <t>Amount 2015</t>
  </si>
  <si>
    <t>POP UP LIST</t>
  </si>
  <si>
    <t>Currencies</t>
  </si>
  <si>
    <t>EUROS</t>
  </si>
  <si>
    <t>POP-UP LISTS</t>
  </si>
  <si>
    <r>
      <t>i</t>
    </r>
    <r>
      <rPr>
        <i/>
        <sz val="20"/>
        <color indexed="12"/>
        <rFont val="Calibri"/>
        <family val="2"/>
      </rPr>
      <t xml:space="preserve"> </t>
    </r>
    <r>
      <rPr>
        <b/>
        <i/>
        <sz val="11"/>
        <color indexed="12"/>
        <rFont val="Calibri"/>
        <family val="2"/>
      </rPr>
      <t>5.4.2</t>
    </r>
  </si>
  <si>
    <t>PARTNER 1</t>
  </si>
  <si>
    <t>PARTNER 2</t>
  </si>
  <si>
    <t>PARTNER 3</t>
  </si>
  <si>
    <t>PARTNER 4</t>
  </si>
  <si>
    <t>PARTNER 5</t>
  </si>
  <si>
    <t>PARTNER 6</t>
  </si>
  <si>
    <t>PARTNER 7</t>
  </si>
  <si>
    <t>PARTNER 8</t>
  </si>
  <si>
    <t>PARTNER 9</t>
  </si>
  <si>
    <t>PARTNER 10</t>
  </si>
  <si>
    <t>PARTNER 11</t>
  </si>
  <si>
    <t>PARTNER 12</t>
  </si>
  <si>
    <t xml:space="preserve">LOS NUMEROS DE ABAJO SIRVEN PARA CONTROLAR  QUE NO FALTE LA ELECCION DE CURRENCIES </t>
  </si>
  <si>
    <t>Controll</t>
  </si>
  <si>
    <t>PARTNER 13</t>
  </si>
  <si>
    <t>PARTNER 14</t>
  </si>
  <si>
    <t>PARTNER 15</t>
  </si>
  <si>
    <t>PARTNER 16</t>
  </si>
  <si>
    <t>PARTNER 17</t>
  </si>
  <si>
    <t>PARTNER 18</t>
  </si>
  <si>
    <t>PARTNER 19</t>
  </si>
  <si>
    <t>PARTNER 20</t>
  </si>
  <si>
    <t>EURO</t>
  </si>
  <si>
    <t>HRK</t>
  </si>
  <si>
    <r>
      <t>V celoti povra</t>
    </r>
    <r>
      <rPr>
        <sz val="11"/>
        <color indexed="8"/>
        <rFont val="Calibri"/>
        <family val="2"/>
      </rPr>
      <t>č</t>
    </r>
    <r>
      <rPr>
        <sz val="11"/>
        <color indexed="8"/>
        <rFont val="Arial"/>
        <family val="2"/>
      </rPr>
      <t xml:space="preserve">ljiv / </t>
    </r>
    <r>
      <rPr>
        <i/>
        <sz val="11"/>
        <color indexed="8"/>
        <rFont val="Arial"/>
        <family val="2"/>
      </rPr>
      <t>U potpunosti nadoknadivo</t>
    </r>
  </si>
  <si>
    <r>
      <t>Delno povra</t>
    </r>
    <r>
      <rPr>
        <sz val="11"/>
        <color indexed="8"/>
        <rFont val="Calibri"/>
        <family val="2"/>
      </rPr>
      <t>č</t>
    </r>
    <r>
      <rPr>
        <sz val="11"/>
        <color indexed="8"/>
        <rFont val="Arial"/>
        <family val="2"/>
      </rPr>
      <t>ljiv /</t>
    </r>
    <r>
      <rPr>
        <i/>
        <sz val="11"/>
        <color indexed="8"/>
        <rFont val="Arial"/>
        <family val="2"/>
      </rPr>
      <t xml:space="preserve"> Djelomično nadoknadivo</t>
    </r>
  </si>
  <si>
    <r>
      <t>Ni povra</t>
    </r>
    <r>
      <rPr>
        <sz val="11"/>
        <color indexed="8"/>
        <rFont val="Calibri"/>
        <family val="2"/>
      </rPr>
      <t>č</t>
    </r>
    <r>
      <rPr>
        <sz val="11"/>
        <color indexed="8"/>
        <rFont val="Arial"/>
        <family val="2"/>
      </rPr>
      <t xml:space="preserve">ljiv / </t>
    </r>
    <r>
      <rPr>
        <i/>
        <sz val="11"/>
        <color indexed="8"/>
        <rFont val="Arial"/>
        <family val="2"/>
      </rPr>
      <t>Nenadoknadivo</t>
    </r>
  </si>
  <si>
    <r>
      <t>i</t>
    </r>
    <r>
      <rPr>
        <i/>
        <sz val="20"/>
        <color indexed="12"/>
        <rFont val="Calibri"/>
        <family val="2"/>
      </rPr>
      <t xml:space="preserve"> </t>
    </r>
    <r>
      <rPr>
        <b/>
        <i/>
        <sz val="11"/>
        <color indexed="12"/>
        <rFont val="Calibri"/>
        <family val="2"/>
      </rPr>
      <t>4.3</t>
    </r>
  </si>
  <si>
    <t>IPA</t>
  </si>
  <si>
    <r>
      <t>i</t>
    </r>
    <r>
      <rPr>
        <i/>
        <sz val="20"/>
        <color indexed="12"/>
        <rFont val="Calibri"/>
        <family val="2"/>
      </rPr>
      <t xml:space="preserve"> </t>
    </r>
    <r>
      <rPr>
        <b/>
        <i/>
        <sz val="11"/>
        <color indexed="12"/>
        <rFont val="Calibri"/>
        <family val="2"/>
      </rPr>
      <t>3.2.2</t>
    </r>
  </si>
  <si>
    <r>
      <t>Mesec /</t>
    </r>
    <r>
      <rPr>
        <i/>
        <sz val="11"/>
        <color indexed="8"/>
        <rFont val="Calibri"/>
        <family val="2"/>
      </rPr>
      <t xml:space="preserve"> mjesec</t>
    </r>
  </si>
  <si>
    <r>
      <t xml:space="preserve">Dan / </t>
    </r>
    <r>
      <rPr>
        <i/>
        <sz val="11"/>
        <color indexed="8"/>
        <rFont val="Calibri"/>
        <family val="2"/>
      </rPr>
      <t>dan</t>
    </r>
  </si>
  <si>
    <r>
      <t xml:space="preserve">Ura / </t>
    </r>
    <r>
      <rPr>
        <i/>
        <sz val="11"/>
        <color indexed="8"/>
        <rFont val="Calibri"/>
        <family val="2"/>
      </rPr>
      <t>sat</t>
    </r>
  </si>
  <si>
    <t>Partner 6 -</t>
  </si>
  <si>
    <t>Partner 7 -</t>
  </si>
  <si>
    <t>Partner 8 -</t>
  </si>
  <si>
    <t>Partner 9 -</t>
  </si>
  <si>
    <t>Partner 10 -</t>
  </si>
  <si>
    <t>Partner 11 -</t>
  </si>
  <si>
    <t>Partner 12 -</t>
  </si>
  <si>
    <t>Partner 13 -</t>
  </si>
  <si>
    <t>Partner 14 -</t>
  </si>
  <si>
    <t>Partner 15 -</t>
  </si>
  <si>
    <t>Partner 16 -</t>
  </si>
  <si>
    <t>Partner 17-</t>
  </si>
  <si>
    <t>Partner 18 -</t>
  </si>
  <si>
    <t>Partner 19 -</t>
  </si>
  <si>
    <t>Partner 20 -</t>
  </si>
  <si>
    <t>P6 -</t>
  </si>
  <si>
    <t>P7 -</t>
  </si>
  <si>
    <t>P8 -</t>
  </si>
  <si>
    <t>P9 -</t>
  </si>
  <si>
    <t>P10 -</t>
  </si>
  <si>
    <t>P11 -</t>
  </si>
  <si>
    <t>P12 -</t>
  </si>
  <si>
    <t>P13 -</t>
  </si>
  <si>
    <t>P14 -</t>
  </si>
  <si>
    <t>P15 -</t>
  </si>
  <si>
    <t>P16 -</t>
  </si>
  <si>
    <t>P17 -</t>
  </si>
  <si>
    <t>P18 -</t>
  </si>
  <si>
    <t>P19 -</t>
  </si>
  <si>
    <t>P20 -</t>
  </si>
  <si>
    <t>LP-</t>
  </si>
  <si>
    <t>P2 -</t>
  </si>
  <si>
    <t xml:space="preserve">P3 - </t>
  </si>
  <si>
    <t>P4 -</t>
  </si>
  <si>
    <t>P5 -</t>
  </si>
  <si>
    <t>LP - Partner 1 -</t>
  </si>
  <si>
    <t xml:space="preserve">Partner 2 - </t>
  </si>
  <si>
    <t>Partner 3 -</t>
  </si>
  <si>
    <t xml:space="preserve">Partner 4 - </t>
  </si>
  <si>
    <t xml:space="preserve">Partner 5 - </t>
  </si>
  <si>
    <t>APPLICATION FORM - PART B FINANCIAL DESCRIPTION
TABLE OF CONTENT</t>
  </si>
  <si>
    <t>PROJECT TITLE:</t>
  </si>
  <si>
    <t>ACRONYM:</t>
  </si>
  <si>
    <t>DETAILED PART</t>
  </si>
  <si>
    <t>1. Personnel costs</t>
  </si>
  <si>
    <t>1.1. Staff costs</t>
  </si>
  <si>
    <t>1.2. Travel and accommodation costs</t>
  </si>
  <si>
    <t>2. External service costs</t>
  </si>
  <si>
    <t>3. Investment costs</t>
  </si>
  <si>
    <t>3.1. Construction works, equipment, land (if fully eligible)</t>
  </si>
  <si>
    <t>3.2. Construction works, equipment (object to depreciation)</t>
  </si>
  <si>
    <t>3.3. Construction works, equipment (if partly eligible)</t>
  </si>
  <si>
    <t xml:space="preserve">4. Administrative costs </t>
  </si>
  <si>
    <t>GENERAL PART (to be annexed to the Subsidy Contract)</t>
  </si>
  <si>
    <t>Fill in the missing data.</t>
  </si>
  <si>
    <t>Partners list</t>
  </si>
  <si>
    <t>Abbrevation of Partner name</t>
  </si>
  <si>
    <t>VAT 
Status</t>
  </si>
  <si>
    <t>% IPA funds</t>
  </si>
  <si>
    <t>Exchange rate (HRK/€)</t>
  </si>
  <si>
    <t>Legend</t>
  </si>
  <si>
    <t xml:space="preserve">               Filled in or chosen by the applicant before printing</t>
  </si>
  <si>
    <t xml:space="preserve">               Headings </t>
  </si>
  <si>
    <t xml:space="preserve">               Sub-headings </t>
  </si>
  <si>
    <t xml:space="preserve">               Instructions for applicants</t>
  </si>
  <si>
    <t xml:space="preserve">               Input in this field is not allowed</t>
  </si>
  <si>
    <t xml:space="preserve">               Figures are calculated automatically</t>
  </si>
  <si>
    <r>
      <t>i</t>
    </r>
    <r>
      <rPr>
        <i/>
        <sz val="20"/>
        <color indexed="12"/>
        <rFont val="Calibri"/>
        <family val="0"/>
      </rPr>
      <t xml:space="preserve">   </t>
    </r>
    <r>
      <rPr>
        <sz val="11"/>
        <rFont val="Calibri"/>
        <family val="0"/>
      </rPr>
      <t>This sign makes reference to the Practical Implementation Manual.</t>
    </r>
    <r>
      <rPr>
        <i/>
        <sz val="11"/>
        <color indexed="12"/>
        <rFont val="Calibri"/>
        <family val="0"/>
      </rPr>
      <t xml:space="preserve">
</t>
    </r>
  </si>
  <si>
    <t>APPLICATION FORM - PART B FINANCIAL DESCRIPTION 
DETAILED PART</t>
  </si>
  <si>
    <t xml:space="preserve">Please fill in rows only for the years, in which the eligible expenditure will incur. </t>
  </si>
  <si>
    <t>1. PERSONNEL COSTS</t>
  </si>
  <si>
    <t>1.1. STAFF COSTS</t>
  </si>
  <si>
    <r>
      <t>i</t>
    </r>
    <r>
      <rPr>
        <i/>
        <sz val="20"/>
        <color indexed="12"/>
        <rFont val="Calibri"/>
        <family val="0"/>
      </rPr>
      <t xml:space="preserve"> </t>
    </r>
    <r>
      <rPr>
        <b/>
        <i/>
        <sz val="11"/>
        <color indexed="12"/>
        <rFont val="Calibri"/>
        <family val="0"/>
      </rPr>
      <t xml:space="preserve"> 4.1.3, point 1</t>
    </r>
  </si>
  <si>
    <t>Partner</t>
  </si>
  <si>
    <t>Category of staff</t>
  </si>
  <si>
    <r>
      <t xml:space="preserve">Time unit </t>
    </r>
    <r>
      <rPr>
        <b/>
        <sz val="10"/>
        <rFont val="Calibri"/>
        <family val="0"/>
      </rPr>
      <t>(choose one option)</t>
    </r>
  </si>
  <si>
    <t>Cost per time unit (in your currency)</t>
  </si>
  <si>
    <t>No months/
days/hours</t>
  </si>
  <si>
    <t>Cost €</t>
  </si>
  <si>
    <t>TOTAL €</t>
  </si>
  <si>
    <t>Project manager</t>
  </si>
  <si>
    <t>Finance officer</t>
  </si>
  <si>
    <t>Technical coordinator</t>
  </si>
  <si>
    <t>Others</t>
  </si>
  <si>
    <t>Partner coordinator</t>
  </si>
  <si>
    <t>Total</t>
  </si>
  <si>
    <t>1.2. TRAVEL AND ACCOMMODATION COSTS</t>
  </si>
  <si>
    <t xml:space="preserve">Partner </t>
  </si>
  <si>
    <t>Average cost 
(In your Currency)</t>
  </si>
  <si>
    <t>VAT included in the total</t>
  </si>
  <si>
    <t>No of trips</t>
  </si>
  <si>
    <t xml:space="preserve">                                                                                                           No of trips</t>
  </si>
  <si>
    <t>Please fill in rows only for the years, in which the eligible expenditure will incur. And specify in the last column VAT included. Only non recoverable VAT is eligible.</t>
  </si>
  <si>
    <t>2. EXTERNAL SERVICE COST</t>
  </si>
  <si>
    <r>
      <t>i</t>
    </r>
    <r>
      <rPr>
        <i/>
        <sz val="20"/>
        <color indexed="12"/>
        <rFont val="Calibri"/>
        <family val="0"/>
      </rPr>
      <t xml:space="preserve"> </t>
    </r>
    <r>
      <rPr>
        <b/>
        <i/>
        <sz val="11"/>
        <color indexed="12"/>
        <rFont val="Calibri"/>
        <family val="0"/>
      </rPr>
      <t>4.1.3, point 2</t>
    </r>
  </si>
  <si>
    <t>Description</t>
  </si>
  <si>
    <r>
      <t xml:space="preserve">Partner 
</t>
    </r>
    <r>
      <rPr>
        <b/>
        <sz val="10"/>
        <rFont val="Calibri"/>
        <family val="0"/>
      </rPr>
      <t>(choose one option)</t>
    </r>
  </si>
  <si>
    <r>
      <t xml:space="preserve">Currency </t>
    </r>
    <r>
      <rPr>
        <b/>
        <sz val="10"/>
        <rFont val="Calibri"/>
        <family val="0"/>
      </rPr>
      <t>(choose one option)</t>
    </r>
  </si>
  <si>
    <t>TOTAL €
eligible</t>
  </si>
  <si>
    <t>Expert or service 1</t>
  </si>
  <si>
    <t>Expert or service 2</t>
  </si>
  <si>
    <t>Expert or service 3</t>
  </si>
  <si>
    <t>Expert or service 4</t>
  </si>
  <si>
    <t>Expert or service 5</t>
  </si>
  <si>
    <t>Expert or service 6</t>
  </si>
  <si>
    <t>Expert or service 7</t>
  </si>
  <si>
    <t>Expert or service 8</t>
  </si>
  <si>
    <t>Expert or service 9</t>
  </si>
  <si>
    <t>Expert or service 10</t>
  </si>
  <si>
    <t>Expert or service 11</t>
  </si>
  <si>
    <t>Expert or service 12</t>
  </si>
  <si>
    <t>Expert or service 13</t>
  </si>
  <si>
    <t>Expert or service 14</t>
  </si>
  <si>
    <t>Expert or service 15</t>
  </si>
  <si>
    <t>Expert or service 16</t>
  </si>
  <si>
    <t>Expert or service 17</t>
  </si>
  <si>
    <t>Expert or service 18</t>
  </si>
  <si>
    <t>Expert or service 19</t>
  </si>
  <si>
    <t>Expert or service 20</t>
  </si>
  <si>
    <t>Expert or service 21</t>
  </si>
  <si>
    <t>Expert or service 22</t>
  </si>
  <si>
    <t>Expert or service 23</t>
  </si>
  <si>
    <t>Expert or service 24</t>
  </si>
  <si>
    <t>Expert or service 25</t>
  </si>
  <si>
    <t>Expert or service 26</t>
  </si>
  <si>
    <t>Expert or service 27</t>
  </si>
  <si>
    <t>Expert or service 28</t>
  </si>
  <si>
    <t>Expert or service 29</t>
  </si>
  <si>
    <t>Expert or service 30</t>
  </si>
  <si>
    <t>Expert or service 31</t>
  </si>
  <si>
    <t>Expert or service 32</t>
  </si>
  <si>
    <t>Expert or service 33</t>
  </si>
  <si>
    <t>Expert or service 34</t>
  </si>
  <si>
    <t>Expert or service 35</t>
  </si>
  <si>
    <t>Expert or service 36</t>
  </si>
  <si>
    <t>Expert or service 37</t>
  </si>
  <si>
    <t>Expert or service 38</t>
  </si>
  <si>
    <t>Expert or service 39</t>
  </si>
  <si>
    <t>Expert or service 40</t>
  </si>
  <si>
    <t>Total €</t>
  </si>
  <si>
    <t>3. INVESTMENT COSTS</t>
  </si>
  <si>
    <t>3.1. Construction works, equipment, land</t>
  </si>
  <si>
    <t>If fully eligible</t>
  </si>
  <si>
    <r>
      <t>i</t>
    </r>
    <r>
      <rPr>
        <i/>
        <sz val="20"/>
        <color indexed="12"/>
        <rFont val="Calibri"/>
        <family val="0"/>
      </rPr>
      <t xml:space="preserve"> </t>
    </r>
    <r>
      <rPr>
        <b/>
        <i/>
        <sz val="11"/>
        <color indexed="12"/>
        <rFont val="Calibri"/>
        <family val="0"/>
      </rPr>
      <t>4.1.3, point 3</t>
    </r>
  </si>
  <si>
    <r>
      <t xml:space="preserve">Currency 
</t>
    </r>
    <r>
      <rPr>
        <b/>
        <sz val="10"/>
        <rFont val="Calibri"/>
        <family val="0"/>
      </rPr>
      <t>(choose one option)</t>
    </r>
  </si>
  <si>
    <t>Infrastructure 1</t>
  </si>
  <si>
    <t>Infrastructure 2</t>
  </si>
  <si>
    <t>Infrastructure 3</t>
  </si>
  <si>
    <t>Infrastructure 4</t>
  </si>
  <si>
    <t>Infrastructure 5</t>
  </si>
  <si>
    <t>Infrastructure 6</t>
  </si>
  <si>
    <t>Infrastructure 7</t>
  </si>
  <si>
    <t>Infrastructure 8</t>
  </si>
  <si>
    <t>Infrastructure 9</t>
  </si>
  <si>
    <t>Infrastructure 10</t>
  </si>
  <si>
    <t>Infrastructure 11</t>
  </si>
  <si>
    <t>Infrastructure 12</t>
  </si>
  <si>
    <t>Infrastructure 13</t>
  </si>
  <si>
    <t>Infrastructure 14</t>
  </si>
  <si>
    <t>Infrastructure 15</t>
  </si>
  <si>
    <t>Infrastructure 16</t>
  </si>
  <si>
    <t>Infrastructure 17</t>
  </si>
  <si>
    <t>Infrastructure 18</t>
  </si>
  <si>
    <t>Infrastructure 19</t>
  </si>
  <si>
    <t>Infrastructure 20</t>
  </si>
  <si>
    <t>3.2. Construction works, equipment</t>
  </si>
  <si>
    <t>If subject to depreciation.</t>
  </si>
  <si>
    <t>Purchase 
cost</t>
  </si>
  <si>
    <t>Pro-rata basis</t>
  </si>
  <si>
    <r>
      <t xml:space="preserve">Partner
</t>
    </r>
    <r>
      <rPr>
        <b/>
        <sz val="9"/>
        <rFont val="Calibri"/>
        <family val="0"/>
      </rPr>
      <t>(Choose one option)</t>
    </r>
  </si>
  <si>
    <r>
      <t xml:space="preserve">Currency
</t>
    </r>
    <r>
      <rPr>
        <b/>
        <sz val="9"/>
        <rFont val="Calibri"/>
        <family val="0"/>
      </rPr>
      <t>(Choose one option)</t>
    </r>
  </si>
  <si>
    <t>Depreciation 2010</t>
  </si>
  <si>
    <t>Depreciation 2011</t>
  </si>
  <si>
    <t>Depreciation 2012</t>
  </si>
  <si>
    <t>Depreciation 2013</t>
  </si>
  <si>
    <t>Depreciation 2014</t>
  </si>
  <si>
    <t>Depreciation 2015</t>
  </si>
  <si>
    <t>Equipment 1</t>
  </si>
  <si>
    <t>Equipment 2</t>
  </si>
  <si>
    <t>Equipment 3</t>
  </si>
  <si>
    <t>Equipment 4</t>
  </si>
  <si>
    <t>Equipment 5</t>
  </si>
  <si>
    <t>Equipment 6</t>
  </si>
  <si>
    <t>Equipment 7</t>
  </si>
  <si>
    <t>Equipment 8</t>
  </si>
  <si>
    <t>Equipment 9</t>
  </si>
  <si>
    <t>Equipment 10</t>
  </si>
  <si>
    <t>Equipment 11</t>
  </si>
  <si>
    <t>Equipment 12</t>
  </si>
  <si>
    <t>Equipment 13</t>
  </si>
  <si>
    <t>Equipment 14</t>
  </si>
  <si>
    <t>Equipment 15</t>
  </si>
  <si>
    <t>Equipment 16</t>
  </si>
  <si>
    <t>Equipment 17</t>
  </si>
  <si>
    <t>Equipment 18</t>
  </si>
  <si>
    <t>Equipment 19</t>
  </si>
  <si>
    <t>Equipment 20</t>
  </si>
  <si>
    <t>3.3. Construction works, equipment</t>
  </si>
  <si>
    <t xml:space="preserve">If partly eligible. </t>
  </si>
  <si>
    <t>Purchase cost</t>
  </si>
  <si>
    <t>Currency</t>
  </si>
  <si>
    <t>4. ADMINISTRATIVE COSTS</t>
  </si>
  <si>
    <r>
      <t>i</t>
    </r>
    <r>
      <rPr>
        <i/>
        <sz val="20"/>
        <color indexed="12"/>
        <rFont val="Calibri"/>
        <family val="0"/>
      </rPr>
      <t xml:space="preserve"> </t>
    </r>
    <r>
      <rPr>
        <b/>
        <i/>
        <sz val="11"/>
        <color indexed="12"/>
        <rFont val="Calibri"/>
        <family val="0"/>
      </rPr>
      <t>4.1.3, point 4</t>
    </r>
  </si>
  <si>
    <t>Flat rate (%)</t>
  </si>
  <si>
    <t>List of indirect cost concerned</t>
  </si>
  <si>
    <t>TOTAL</t>
  </si>
  <si>
    <r>
      <t xml:space="preserve">APPLICATION FORM - PART B FINANCIAL DESCRIPTION 
</t>
    </r>
    <r>
      <rPr>
        <sz val="14"/>
        <color indexed="8"/>
        <rFont val="Calibri"/>
        <family val="0"/>
      </rPr>
      <t>GENERAL PART</t>
    </r>
  </si>
  <si>
    <t>A - BUDGET</t>
  </si>
  <si>
    <t>A.1 - BUDGET PER PARTNER (in €)</t>
  </si>
  <si>
    <t xml:space="preserve">Category </t>
  </si>
  <si>
    <t>Personnel costs</t>
  </si>
  <si>
    <t>External service costs</t>
  </si>
  <si>
    <t>Investment costs</t>
  </si>
  <si>
    <t>Administrative costs</t>
  </si>
  <si>
    <t>Eligible costs</t>
  </si>
  <si>
    <t xml:space="preserve">Comments </t>
  </si>
  <si>
    <t>A.2 - OPERATION BUDGET (in €)</t>
  </si>
  <si>
    <t>B - FINANCIAL PLAN</t>
  </si>
  <si>
    <t>This financial plan has to be certified by the different partners based on commitment letters of co-funders.</t>
  </si>
  <si>
    <t>Total eligible cost</t>
  </si>
  <si>
    <t>IPA cofinancing rate</t>
  </si>
  <si>
    <t>Public co-financing</t>
  </si>
  <si>
    <t>National</t>
  </si>
  <si>
    <t>Regional</t>
  </si>
  <si>
    <t>Local</t>
  </si>
  <si>
    <t>Other</t>
  </si>
  <si>
    <t>Private</t>
  </si>
  <si>
    <t xml:space="preserve">NOTE (example of filling in the table) </t>
  </si>
  <si>
    <t>Expressed as a percentage of those direct  costs that affect the level of overheads</t>
  </si>
  <si>
    <t>Please insert the indicative dates for reporting on project (as a general rule every six months). The binding dates will be adjusted before signing the IPA Subsidy Contract. Once a year and before the final payment  - adjust the amount (adendum).</t>
  </si>
  <si>
    <t>IPA amount claimed</t>
  </si>
  <si>
    <t>Receipts to be deducted</t>
  </si>
  <si>
    <t>Receipts to be taken into account in summary of financial resources of project</t>
  </si>
  <si>
    <t>Receipts are taken into account in summary of financial resources of project</t>
  </si>
  <si>
    <t xml:space="preserve">Receipts to be deducted </t>
  </si>
  <si>
    <t>Total without receipts</t>
  </si>
</sst>
</file>

<file path=xl/styles.xml><?xml version="1.0" encoding="utf-8"?>
<styleSheet xmlns="http://schemas.openxmlformats.org/spreadsheetml/2006/main">
  <numFmts count="4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"/>
    <numFmt numFmtId="182" formatCode="#,##0.0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#,##0.000000000"/>
    <numFmt numFmtId="190" formatCode="#,##0.0000000000"/>
    <numFmt numFmtId="191" formatCode="#,##0.00000000000"/>
    <numFmt numFmtId="192" formatCode="0.0%"/>
    <numFmt numFmtId="193" formatCode="0.000%"/>
    <numFmt numFmtId="194" formatCode="0.0000%"/>
    <numFmt numFmtId="195" formatCode="0.00000%"/>
    <numFmt numFmtId="196" formatCode="0.000000%"/>
    <numFmt numFmtId="197" formatCode="0.0000000%"/>
    <numFmt numFmtId="198" formatCode="0.00000000%"/>
    <numFmt numFmtId="199" formatCode="0.000000000%"/>
    <numFmt numFmtId="200" formatCode="0.0000000000%"/>
    <numFmt numFmtId="201" formatCode="0.00000000000%"/>
    <numFmt numFmtId="202" formatCode="#,##0.000000000000"/>
    <numFmt numFmtId="203" formatCode="d/\ mmm/"/>
  </numFmts>
  <fonts count="54">
    <font>
      <sz val="11"/>
      <color indexed="8"/>
      <name val="Calibri"/>
      <family val="2"/>
    </font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2"/>
      <name val="Calibri"/>
      <family val="2"/>
    </font>
    <font>
      <b/>
      <sz val="9"/>
      <color indexed="12"/>
      <name val="Calibri"/>
      <family val="2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20"/>
      <color indexed="12"/>
      <name val="Webdings"/>
      <family val="1"/>
    </font>
    <font>
      <i/>
      <sz val="20"/>
      <color indexed="12"/>
      <name val="Calibri"/>
      <family val="2"/>
    </font>
    <font>
      <b/>
      <i/>
      <sz val="11"/>
      <color indexed="12"/>
      <name val="Calibri"/>
      <family val="2"/>
    </font>
    <font>
      <i/>
      <sz val="11"/>
      <name val="Calibri"/>
      <family val="2"/>
    </font>
    <font>
      <b/>
      <sz val="10"/>
      <name val="Arial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name val="Times New Roman"/>
      <family val="1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8"/>
      <name val="Arial"/>
      <family val="2"/>
    </font>
    <font>
      <b/>
      <i/>
      <sz val="11"/>
      <color indexed="10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0"/>
    </font>
    <font>
      <i/>
      <sz val="11"/>
      <color indexed="12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>
        <color indexed="23"/>
      </left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indexed="63"/>
      </left>
      <right/>
      <top/>
      <bottom style="thin">
        <color indexed="63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medium"/>
      <bottom style="thin"/>
    </border>
    <border>
      <left style="thin">
        <color indexed="63"/>
      </left>
      <right>
        <color indexed="63"/>
      </right>
      <top style="thin"/>
      <bottom style="medium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4" borderId="0" applyNumberFormat="0" applyBorder="0" applyAlignment="0" applyProtection="0"/>
    <xf numFmtId="0" fontId="37" fillId="16" borderId="1" applyNumberFormat="0" applyAlignment="0" applyProtection="0"/>
    <xf numFmtId="0" fontId="33" fillId="4" borderId="0" applyNumberFormat="0" applyBorder="0" applyAlignment="0" applyProtection="0"/>
    <xf numFmtId="0" fontId="38" fillId="7" borderId="1" applyNumberFormat="0" applyAlignment="0" applyProtection="0"/>
    <xf numFmtId="0" fontId="33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34" fillId="16" borderId="2" applyNumberFormat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18" borderId="6" applyNumberFormat="0" applyFont="0" applyAlignment="0" applyProtection="0"/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51" fillId="0" borderId="7" applyNumberFormat="0" applyFill="0" applyAlignment="0" applyProtection="0"/>
    <xf numFmtId="0" fontId="52" fillId="23" borderId="8" applyNumberFormat="0" applyAlignment="0" applyProtection="0"/>
    <xf numFmtId="0" fontId="37" fillId="16" borderId="1" applyNumberFormat="0" applyAlignment="0" applyProtection="0"/>
    <xf numFmtId="0" fontId="34" fillId="16" borderId="2" applyNumberFormat="0" applyAlignment="0" applyProtection="0"/>
    <xf numFmtId="0" fontId="5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7" borderId="1" applyNumberFormat="0" applyAlignment="0" applyProtection="0"/>
    <xf numFmtId="0" fontId="4" fillId="0" borderId="9" applyNumberFormat="0" applyFill="0" applyAlignment="0" applyProtection="0"/>
  </cellStyleXfs>
  <cellXfs count="500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2" fillId="0" borderId="0" xfId="47" applyFont="1" applyFill="1" applyAlignment="1" applyProtection="1">
      <alignment horizontal="center" vertical="center" wrapText="1"/>
      <protection hidden="1"/>
    </xf>
    <xf numFmtId="0" fontId="3" fillId="0" borderId="0" xfId="47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1" fillId="0" borderId="0" xfId="0" applyFont="1" applyFill="1" applyAlignment="1" applyProtection="1">
      <alignment wrapText="1"/>
      <protection hidden="1"/>
    </xf>
    <xf numFmtId="0" fontId="10" fillId="0" borderId="0" xfId="0" applyFont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4" fontId="7" fillId="0" borderId="0" xfId="47" applyNumberFormat="1" applyFont="1" applyFill="1" applyBorder="1" applyAlignment="1" applyProtection="1">
      <alignment horizontal="right" vertical="center"/>
      <protection hidden="1"/>
    </xf>
    <xf numFmtId="0" fontId="3" fillId="4" borderId="0" xfId="47" applyFont="1" applyFill="1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 locked="0"/>
    </xf>
    <xf numFmtId="2" fontId="0" fillId="0" borderId="10" xfId="0" applyNumberFormat="1" applyBorder="1" applyAlignment="1" applyProtection="1">
      <alignment/>
      <protection locked="0"/>
    </xf>
    <xf numFmtId="10" fontId="0" fillId="0" borderId="10" xfId="0" applyNumberFormat="1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0" fillId="0" borderId="11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49" fontId="0" fillId="0" borderId="0" xfId="0" applyNumberFormat="1" applyFont="1" applyBorder="1" applyAlignment="1" applyProtection="1">
      <alignment wrapText="1"/>
      <protection hidden="1"/>
    </xf>
    <xf numFmtId="0" fontId="26" fillId="0" borderId="0" xfId="0" applyFont="1" applyAlignment="1" applyProtection="1">
      <alignment wrapText="1"/>
      <protection hidden="1"/>
    </xf>
    <xf numFmtId="0" fontId="10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9" fillId="0" borderId="0" xfId="39" applyFont="1" applyFill="1" applyBorder="1" applyAlignment="1" applyProtection="1">
      <alignment horizontal="right" wrapText="1"/>
      <protection hidden="1"/>
    </xf>
    <xf numFmtId="0" fontId="9" fillId="0" borderId="0" xfId="39" applyFont="1" applyFill="1" applyBorder="1" applyAlignment="1" applyProtection="1">
      <alignment wrapText="1"/>
      <protection hidden="1"/>
    </xf>
    <xf numFmtId="0" fontId="9" fillId="0" borderId="0" xfId="0" applyFont="1" applyAlignment="1" applyProtection="1">
      <alignment/>
      <protection hidden="1"/>
    </xf>
    <xf numFmtId="4" fontId="10" fillId="0" borderId="0" xfId="0" applyNumberFormat="1" applyFont="1" applyFill="1" applyAlignment="1" applyProtection="1">
      <alignment wrapText="1"/>
      <protection hidden="1"/>
    </xf>
    <xf numFmtId="0" fontId="10" fillId="0" borderId="0" xfId="0" applyFont="1" applyFill="1" applyAlignment="1" applyProtection="1">
      <alignment wrapText="1"/>
      <protection hidden="1"/>
    </xf>
    <xf numFmtId="0" fontId="0" fillId="0" borderId="0" xfId="0" applyFill="1" applyAlignment="1" applyProtection="1">
      <alignment wrapText="1"/>
      <protection hidden="1"/>
    </xf>
    <xf numFmtId="0" fontId="9" fillId="0" borderId="0" xfId="39" applyFont="1" applyFill="1" applyBorder="1" applyAlignment="1" applyProtection="1">
      <alignment horizontal="left" wrapText="1"/>
      <protection hidden="1"/>
    </xf>
    <xf numFmtId="4" fontId="9" fillId="0" borderId="0" xfId="0" applyNumberFormat="1" applyFont="1" applyAlignment="1" applyProtection="1">
      <alignment/>
      <protection hidden="1"/>
    </xf>
    <xf numFmtId="4" fontId="10" fillId="0" borderId="0" xfId="0" applyNumberFormat="1" applyFont="1" applyAlignment="1" applyProtection="1">
      <alignment wrapText="1"/>
      <protection hidden="1"/>
    </xf>
    <xf numFmtId="4" fontId="9" fillId="0" borderId="0" xfId="0" applyNumberFormat="1" applyFont="1" applyAlignment="1" applyProtection="1">
      <alignment wrapText="1"/>
      <protection hidden="1"/>
    </xf>
    <xf numFmtId="4" fontId="10" fillId="24" borderId="10" xfId="0" applyNumberFormat="1" applyFont="1" applyFill="1" applyBorder="1" applyAlignment="1" applyProtection="1">
      <alignment wrapText="1"/>
      <protection hidden="1"/>
    </xf>
    <xf numFmtId="0" fontId="23" fillId="0" borderId="0" xfId="0" applyFont="1" applyFill="1" applyBorder="1" applyAlignment="1" applyProtection="1">
      <alignment horizontal="center" wrapText="1"/>
      <protection hidden="1"/>
    </xf>
    <xf numFmtId="0" fontId="10" fillId="0" borderId="0" xfId="0" applyFont="1" applyFill="1" applyAlignment="1" applyProtection="1">
      <alignment horizontal="center" wrapText="1"/>
      <protection hidden="1"/>
    </xf>
    <xf numFmtId="0" fontId="10" fillId="0" borderId="0" xfId="0" applyFont="1" applyAlignment="1" applyProtection="1">
      <alignment horizontal="center" wrapText="1"/>
      <protection hidden="1"/>
    </xf>
    <xf numFmtId="0" fontId="9" fillId="0" borderId="0" xfId="0" applyFont="1" applyAlignment="1" applyProtection="1">
      <alignment wrapText="1"/>
      <protection hidden="1"/>
    </xf>
    <xf numFmtId="10" fontId="9" fillId="0" borderId="0" xfId="39" applyNumberFormat="1" applyFont="1" applyFill="1" applyBorder="1" applyAlignment="1" applyProtection="1">
      <alignment wrapText="1"/>
      <protection hidden="1"/>
    </xf>
    <xf numFmtId="4" fontId="9" fillId="0" borderId="0" xfId="39" applyNumberFormat="1" applyFont="1" applyFill="1" applyBorder="1" applyAlignment="1" applyProtection="1">
      <alignment/>
      <protection hidden="1"/>
    </xf>
    <xf numFmtId="4" fontId="9" fillId="0" borderId="0" xfId="39" applyNumberFormat="1" applyFont="1" applyFill="1" applyBorder="1" applyAlignment="1" applyProtection="1">
      <alignment wrapText="1"/>
      <protection hidden="1"/>
    </xf>
    <xf numFmtId="181" fontId="10" fillId="0" borderId="0" xfId="0" applyNumberFormat="1" applyFont="1" applyAlignment="1" applyProtection="1">
      <alignment horizontal="left" wrapText="1" indent="6"/>
      <protection hidden="1"/>
    </xf>
    <xf numFmtId="0" fontId="1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4" fontId="10" fillId="24" borderId="10" xfId="0" applyNumberFormat="1" applyFont="1" applyFill="1" applyBorder="1" applyAlignment="1" applyProtection="1">
      <alignment/>
      <protection hidden="1"/>
    </xf>
    <xf numFmtId="4" fontId="0" fillId="0" borderId="0" xfId="0" applyNumberFormat="1" applyAlignment="1" applyProtection="1">
      <alignment wrapText="1"/>
      <protection hidden="1"/>
    </xf>
    <xf numFmtId="0" fontId="10" fillId="0" borderId="0" xfId="0" applyFont="1" applyAlignment="1" applyProtection="1">
      <alignment wrapText="1"/>
      <protection hidden="1"/>
    </xf>
    <xf numFmtId="0" fontId="9" fillId="0" borderId="0" xfId="39" applyFont="1" applyFill="1" applyBorder="1" applyAlignment="1" applyProtection="1">
      <alignment horizontal="center" wrapText="1"/>
      <protection hidden="1"/>
    </xf>
    <xf numFmtId="0" fontId="10" fillId="16" borderId="10" xfId="0" applyFont="1" applyFill="1" applyBorder="1" applyAlignment="1" applyProtection="1">
      <alignment wrapText="1"/>
      <protection hidden="1"/>
    </xf>
    <xf numFmtId="0" fontId="10" fillId="0" borderId="0" xfId="0" applyFont="1" applyBorder="1" applyAlignment="1" applyProtection="1">
      <alignment wrapText="1"/>
      <protection hidden="1"/>
    </xf>
    <xf numFmtId="0" fontId="10" fillId="0" borderId="0" xfId="0" applyFont="1" applyBorder="1" applyAlignment="1" applyProtection="1">
      <alignment horizontal="center" wrapText="1"/>
      <protection hidden="1"/>
    </xf>
    <xf numFmtId="0" fontId="10" fillId="0" borderId="0" xfId="0" applyFont="1" applyFill="1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4" fontId="10" fillId="16" borderId="10" xfId="0" applyNumberFormat="1" applyFont="1" applyFill="1" applyBorder="1" applyAlignment="1" applyProtection="1">
      <alignment/>
      <protection hidden="1"/>
    </xf>
    <xf numFmtId="4" fontId="7" fillId="0" borderId="10" xfId="47" applyNumberFormat="1" applyFont="1" applyFill="1" applyBorder="1" applyAlignment="1" applyProtection="1">
      <alignment horizontal="right" vertical="center"/>
      <protection locked="0"/>
    </xf>
    <xf numFmtId="4" fontId="10" fillId="0" borderId="10" xfId="0" applyNumberFormat="1" applyFont="1" applyBorder="1" applyAlignment="1" applyProtection="1">
      <alignment/>
      <protection locked="0"/>
    </xf>
    <xf numFmtId="9" fontId="10" fillId="24" borderId="12" xfId="0" applyNumberFormat="1" applyFont="1" applyFill="1" applyBorder="1" applyAlignment="1" applyProtection="1">
      <alignment horizontal="center"/>
      <protection hidden="1"/>
    </xf>
    <xf numFmtId="0" fontId="9" fillId="4" borderId="13" xfId="39" applyFont="1" applyFill="1" applyBorder="1" applyAlignment="1" applyProtection="1">
      <alignment horizontal="center" wrapText="1"/>
      <protection hidden="1"/>
    </xf>
    <xf numFmtId="4" fontId="10" fillId="0" borderId="0" xfId="0" applyNumberFormat="1" applyFont="1" applyAlignment="1" applyProtection="1">
      <alignment/>
      <protection hidden="1"/>
    </xf>
    <xf numFmtId="4" fontId="12" fillId="0" borderId="0" xfId="0" applyNumberFormat="1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4" fontId="13" fillId="0" borderId="0" xfId="0" applyNumberFormat="1" applyFont="1" applyAlignment="1" applyProtection="1">
      <alignment/>
      <protection hidden="1"/>
    </xf>
    <xf numFmtId="4" fontId="0" fillId="24" borderId="14" xfId="0" applyNumberFormat="1" applyFill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4" fontId="0" fillId="24" borderId="15" xfId="0" applyNumberFormat="1" applyFill="1" applyBorder="1" applyAlignment="1" applyProtection="1">
      <alignment/>
      <protection hidden="1"/>
    </xf>
    <xf numFmtId="4" fontId="0" fillId="24" borderId="16" xfId="0" applyNumberFormat="1" applyFill="1" applyBorder="1" applyAlignment="1" applyProtection="1">
      <alignment/>
      <protection hidden="1"/>
    </xf>
    <xf numFmtId="4" fontId="25" fillId="0" borderId="0" xfId="0" applyNumberFormat="1" applyFont="1" applyAlignment="1" applyProtection="1">
      <alignment/>
      <protection hidden="1"/>
    </xf>
    <xf numFmtId="4" fontId="0" fillId="24" borderId="10" xfId="0" applyNumberFormat="1" applyFill="1" applyBorder="1" applyAlignment="1" applyProtection="1">
      <alignment/>
      <protection hidden="1"/>
    </xf>
    <xf numFmtId="0" fontId="21" fillId="0" borderId="0" xfId="0" applyFont="1" applyFill="1" applyAlignment="1" applyProtection="1">
      <alignment horizontal="left" wrapText="1"/>
      <protection hidden="1"/>
    </xf>
    <xf numFmtId="0" fontId="0" fillId="0" borderId="0" xfId="0" applyBorder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4" fontId="0" fillId="24" borderId="0" xfId="0" applyNumberFormat="1" applyFill="1" applyAlignment="1" applyProtection="1">
      <alignment/>
      <protection hidden="1"/>
    </xf>
    <xf numFmtId="4" fontId="14" fillId="0" borderId="0" xfId="0" applyNumberFormat="1" applyFont="1" applyAlignment="1" applyProtection="1">
      <alignment/>
      <protection hidden="1"/>
    </xf>
    <xf numFmtId="4" fontId="4" fillId="0" borderId="0" xfId="0" applyNumberFormat="1" applyFont="1" applyAlignment="1" applyProtection="1">
      <alignment/>
      <protection hidden="1"/>
    </xf>
    <xf numFmtId="0" fontId="21" fillId="25" borderId="0" xfId="0" applyFont="1" applyFill="1" applyAlignment="1" applyProtection="1">
      <alignment horizontal="left" wrapText="1"/>
      <protection hidden="1"/>
    </xf>
    <xf numFmtId="0" fontId="10" fillId="0" borderId="0" xfId="0" applyFont="1" applyAlignment="1" applyProtection="1">
      <alignment/>
      <protection hidden="1"/>
    </xf>
    <xf numFmtId="4" fontId="4" fillId="0" borderId="0" xfId="0" applyNumberFormat="1" applyFont="1" applyAlignment="1" applyProtection="1">
      <alignment/>
      <protection hidden="1"/>
    </xf>
    <xf numFmtId="0" fontId="21" fillId="0" borderId="0" xfId="0" applyFont="1" applyFill="1" applyAlignment="1" applyProtection="1">
      <alignment horizontal="left"/>
      <protection hidden="1"/>
    </xf>
    <xf numFmtId="0" fontId="10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4" fontId="10" fillId="0" borderId="0" xfId="0" applyNumberFormat="1" applyFont="1" applyFill="1" applyAlignment="1" applyProtection="1">
      <alignment/>
      <protection hidden="1"/>
    </xf>
    <xf numFmtId="4" fontId="14" fillId="0" borderId="0" xfId="0" applyNumberFormat="1" applyFont="1" applyFill="1" applyAlignment="1" applyProtection="1">
      <alignment/>
      <protection hidden="1"/>
    </xf>
    <xf numFmtId="4" fontId="10" fillId="0" borderId="0" xfId="0" applyNumberFormat="1" applyFont="1" applyFill="1" applyAlignment="1" applyProtection="1">
      <alignment/>
      <protection hidden="1"/>
    </xf>
    <xf numFmtId="4" fontId="14" fillId="0" borderId="0" xfId="0" applyNumberFormat="1" applyFont="1" applyFill="1" applyAlignment="1" applyProtection="1">
      <alignment/>
      <protection hidden="1"/>
    </xf>
    <xf numFmtId="9" fontId="0" fillId="0" borderId="0" xfId="0" applyNumberFormat="1" applyAlignment="1" applyProtection="1">
      <alignment horizontal="center" wrapText="1"/>
      <protection hidden="1"/>
    </xf>
    <xf numFmtId="4" fontId="9" fillId="0" borderId="0" xfId="0" applyNumberFormat="1" applyFont="1" applyAlignment="1" applyProtection="1">
      <alignment/>
      <protection hidden="1"/>
    </xf>
    <xf numFmtId="0" fontId="0" fillId="4" borderId="10" xfId="0" applyFill="1" applyBorder="1" applyAlignment="1" applyProtection="1">
      <alignment wrapText="1"/>
      <protection hidden="1"/>
    </xf>
    <xf numFmtId="4" fontId="0" fillId="24" borderId="10" xfId="0" applyNumberFormat="1" applyFont="1" applyFill="1" applyBorder="1" applyAlignment="1" applyProtection="1">
      <alignment wrapText="1"/>
      <protection hidden="1"/>
    </xf>
    <xf numFmtId="4" fontId="4" fillId="24" borderId="10" xfId="0" applyNumberFormat="1" applyFont="1" applyFill="1" applyBorder="1" applyAlignment="1" applyProtection="1">
      <alignment wrapText="1"/>
      <protection hidden="1"/>
    </xf>
    <xf numFmtId="0" fontId="17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0" fillId="0" borderId="0" xfId="0" applyFont="1" applyFill="1" applyAlignment="1" applyProtection="1">
      <alignment/>
      <protection hidden="1"/>
    </xf>
    <xf numFmtId="0" fontId="21" fillId="17" borderId="0" xfId="0" applyFont="1" applyFill="1" applyAlignment="1" applyProtection="1">
      <alignment wrapText="1"/>
      <protection hidden="1"/>
    </xf>
    <xf numFmtId="9" fontId="0" fillId="24" borderId="10" xfId="0" applyNumberFormat="1" applyFont="1" applyFill="1" applyBorder="1" applyAlignment="1" applyProtection="1">
      <alignment wrapText="1"/>
      <protection hidden="1"/>
    </xf>
    <xf numFmtId="180" fontId="24" fillId="0" borderId="0" xfId="37" applyNumberFormat="1" applyFont="1" applyFill="1" applyBorder="1" applyAlignment="1" applyProtection="1">
      <alignment horizontal="center" wrapText="1"/>
      <protection hidden="1"/>
    </xf>
    <xf numFmtId="0" fontId="1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7" fillId="4" borderId="10" xfId="47" applyFont="1" applyFill="1" applyBorder="1" applyAlignment="1" applyProtection="1">
      <alignment horizontal="left" vertical="center" wrapText="1"/>
      <protection hidden="1"/>
    </xf>
    <xf numFmtId="0" fontId="0" fillId="0" borderId="10" xfId="0" applyBorder="1" applyAlignment="1" applyProtection="1">
      <alignment wrapText="1"/>
      <protection locked="0"/>
    </xf>
    <xf numFmtId="4" fontId="9" fillId="23" borderId="17" xfId="61" applyNumberFormat="1" applyFont="1" applyFill="1" applyBorder="1" applyAlignment="1" applyProtection="1">
      <alignment/>
      <protection hidden="1"/>
    </xf>
    <xf numFmtId="4" fontId="9" fillId="23" borderId="10" xfId="61" applyNumberFormat="1" applyFont="1" applyFill="1" applyBorder="1" applyAlignment="1" applyProtection="1">
      <alignment/>
      <protection hidden="1"/>
    </xf>
    <xf numFmtId="0" fontId="34" fillId="23" borderId="10" xfId="39" applyFill="1" applyBorder="1" applyAlignment="1" applyProtection="1">
      <alignment horizontal="right"/>
      <protection hidden="1"/>
    </xf>
    <xf numFmtId="4" fontId="34" fillId="23" borderId="10" xfId="39" applyNumberFormat="1" applyFill="1" applyBorder="1" applyAlignment="1" applyProtection="1">
      <alignment/>
      <protection hidden="1"/>
    </xf>
    <xf numFmtId="4" fontId="9" fillId="23" borderId="18" xfId="61" applyNumberFormat="1" applyFont="1" applyFill="1" applyBorder="1" applyAlignment="1" applyProtection="1">
      <alignment/>
      <protection hidden="1"/>
    </xf>
    <xf numFmtId="0" fontId="34" fillId="23" borderId="19" xfId="39" applyFill="1" applyBorder="1" applyAlignment="1" applyProtection="1">
      <alignment horizontal="right"/>
      <protection hidden="1"/>
    </xf>
    <xf numFmtId="4" fontId="34" fillId="23" borderId="20" xfId="39" applyNumberFormat="1" applyFill="1" applyBorder="1" applyAlignment="1" applyProtection="1">
      <alignment/>
      <protection hidden="1"/>
    </xf>
    <xf numFmtId="4" fontId="4" fillId="23" borderId="10" xfId="0" applyNumberFormat="1" applyFont="1" applyFill="1" applyBorder="1" applyAlignment="1" applyProtection="1">
      <alignment wrapText="1"/>
      <protection hidden="1"/>
    </xf>
    <xf numFmtId="0" fontId="0" fillId="23" borderId="10" xfId="0" applyFill="1" applyBorder="1" applyAlignment="1" applyProtection="1">
      <alignment wrapText="1"/>
      <protection hidden="1"/>
    </xf>
    <xf numFmtId="4" fontId="9" fillId="23" borderId="21" xfId="39" applyNumberFormat="1" applyFont="1" applyFill="1" applyBorder="1" applyAlignment="1" applyProtection="1">
      <alignment/>
      <protection hidden="1"/>
    </xf>
    <xf numFmtId="10" fontId="9" fillId="16" borderId="12" xfId="39" applyNumberFormat="1" applyFont="1" applyBorder="1" applyAlignment="1" applyProtection="1">
      <alignment wrapText="1"/>
      <protection hidden="1"/>
    </xf>
    <xf numFmtId="4" fontId="9" fillId="16" borderId="10" xfId="39" applyNumberFormat="1" applyFont="1" applyBorder="1" applyAlignment="1" applyProtection="1">
      <alignment wrapText="1"/>
      <protection hidden="1"/>
    </xf>
    <xf numFmtId="4" fontId="10" fillId="24" borderId="10" xfId="0" applyNumberFormat="1" applyFont="1" applyFill="1" applyBorder="1" applyAlignment="1" applyProtection="1">
      <alignment wrapText="1"/>
      <protection hidden="1"/>
    </xf>
    <xf numFmtId="4" fontId="17" fillId="17" borderId="0" xfId="0" applyNumberFormat="1" applyFont="1" applyFill="1" applyAlignment="1" applyProtection="1">
      <alignment/>
      <protection hidden="1"/>
    </xf>
    <xf numFmtId="4" fontId="9" fillId="24" borderId="10" xfId="0" applyNumberFormat="1" applyFont="1" applyFill="1" applyBorder="1" applyAlignment="1" applyProtection="1">
      <alignment/>
      <protection hidden="1"/>
    </xf>
    <xf numFmtId="4" fontId="9" fillId="16" borderId="22" xfId="39" applyNumberFormat="1" applyFont="1" applyFill="1" applyBorder="1" applyAlignment="1" applyProtection="1">
      <alignment/>
      <protection hidden="1"/>
    </xf>
    <xf numFmtId="4" fontId="9" fillId="16" borderId="20" xfId="39" applyNumberFormat="1" applyFont="1" applyFill="1" applyBorder="1" applyAlignment="1" applyProtection="1">
      <alignment/>
      <protection hidden="1"/>
    </xf>
    <xf numFmtId="4" fontId="0" fillId="0" borderId="10" xfId="0" applyNumberFormat="1" applyBorder="1" applyAlignment="1" applyProtection="1">
      <alignment wrapText="1"/>
      <protection locked="0"/>
    </xf>
    <xf numFmtId="9" fontId="0" fillId="0" borderId="10" xfId="0" applyNumberFormat="1" applyBorder="1" applyAlignment="1" applyProtection="1">
      <alignment/>
      <protection locked="0"/>
    </xf>
    <xf numFmtId="0" fontId="17" fillId="0" borderId="0" xfId="0" applyFont="1" applyFill="1" applyAlignment="1" applyProtection="1">
      <alignment/>
      <protection/>
    </xf>
    <xf numFmtId="4" fontId="12" fillId="0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/>
    </xf>
    <xf numFmtId="0" fontId="35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/>
    </xf>
    <xf numFmtId="4" fontId="0" fillId="6" borderId="16" xfId="0" applyNumberFormat="1" applyFill="1" applyBorder="1" applyAlignment="1" applyProtection="1">
      <alignment/>
      <protection hidden="1"/>
    </xf>
    <xf numFmtId="4" fontId="0" fillId="6" borderId="14" xfId="0" applyNumberFormat="1" applyFill="1" applyBorder="1" applyAlignment="1" applyProtection="1">
      <alignment/>
      <protection hidden="1"/>
    </xf>
    <xf numFmtId="4" fontId="0" fillId="6" borderId="15" xfId="0" applyNumberFormat="1" applyFill="1" applyBorder="1" applyAlignment="1" applyProtection="1">
      <alignment/>
      <protection hidden="1"/>
    </xf>
    <xf numFmtId="0" fontId="21" fillId="0" borderId="0" xfId="0" applyFont="1" applyFill="1" applyAlignment="1" applyProtection="1">
      <alignment horizontal="left" wrapText="1"/>
      <protection hidden="1"/>
    </xf>
    <xf numFmtId="4" fontId="0" fillId="0" borderId="0" xfId="0" applyNumberFormat="1" applyBorder="1" applyAlignment="1" applyProtection="1">
      <alignment/>
      <protection locked="0"/>
    </xf>
    <xf numFmtId="0" fontId="36" fillId="17" borderId="0" xfId="46" applyFont="1" applyAlignment="1" applyProtection="1">
      <alignment horizontal="center" wrapText="1"/>
      <protection hidden="1"/>
    </xf>
    <xf numFmtId="0" fontId="34" fillId="0" borderId="0" xfId="39" applyFill="1" applyBorder="1" applyAlignment="1" applyProtection="1">
      <alignment horizontal="right"/>
      <protection hidden="1"/>
    </xf>
    <xf numFmtId="4" fontId="34" fillId="0" borderId="0" xfId="39" applyNumberFormat="1" applyFill="1" applyBorder="1" applyAlignment="1" applyProtection="1">
      <alignment/>
      <protection hidden="1"/>
    </xf>
    <xf numFmtId="4" fontId="9" fillId="0" borderId="0" xfId="61" applyNumberFormat="1" applyFont="1" applyFill="1" applyBorder="1" applyAlignment="1" applyProtection="1">
      <alignment/>
      <protection hidden="1"/>
    </xf>
    <xf numFmtId="0" fontId="4" fillId="11" borderId="10" xfId="0" applyFont="1" applyFill="1" applyBorder="1" applyAlignment="1" applyProtection="1">
      <alignment wrapText="1"/>
      <protection hidden="1"/>
    </xf>
    <xf numFmtId="0" fontId="0" fillId="0" borderId="23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9" fillId="17" borderId="0" xfId="45" applyFont="1" applyAlignment="1" applyProtection="1">
      <alignment horizontal="center" wrapText="1"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9" fillId="4" borderId="25" xfId="34" applyFont="1" applyFill="1" applyBorder="1" applyAlignment="1" applyProtection="1">
      <alignment horizontal="center" wrapText="1"/>
      <protection hidden="1"/>
    </xf>
    <xf numFmtId="0" fontId="9" fillId="4" borderId="0" xfId="45" applyFont="1" applyFill="1" applyAlignment="1" applyProtection="1">
      <alignment horizontal="center" wrapText="1"/>
      <protection hidden="1"/>
    </xf>
    <xf numFmtId="0" fontId="4" fillId="16" borderId="12" xfId="0" applyFont="1" applyFill="1" applyBorder="1" applyAlignment="1" applyProtection="1">
      <alignment horizontal="right" wrapText="1"/>
      <protection hidden="1"/>
    </xf>
    <xf numFmtId="0" fontId="9" fillId="4" borderId="26" xfId="33" applyFont="1" applyFill="1" applyBorder="1" applyAlignment="1" applyProtection="1">
      <alignment horizontal="center" wrapText="1"/>
      <protection hidden="1"/>
    </xf>
    <xf numFmtId="0" fontId="10" fillId="4" borderId="27" xfId="0" applyFont="1" applyFill="1" applyBorder="1" applyAlignment="1" applyProtection="1">
      <alignment wrapText="1"/>
      <protection hidden="1"/>
    </xf>
    <xf numFmtId="0" fontId="9" fillId="16" borderId="27" xfId="62" applyFont="1" applyBorder="1" applyAlignment="1" applyProtection="1">
      <alignment horizontal="right" wrapText="1"/>
      <protection hidden="1"/>
    </xf>
    <xf numFmtId="0" fontId="15" fillId="0" borderId="0" xfId="0" applyFont="1" applyAlignment="1">
      <alignment wrapText="1"/>
    </xf>
    <xf numFmtId="0" fontId="22" fillId="4" borderId="20" xfId="33" applyFont="1" applyBorder="1" applyAlignment="1" applyProtection="1">
      <alignment horizontal="center"/>
      <protection hidden="1"/>
    </xf>
    <xf numFmtId="0" fontId="8" fillId="4" borderId="10" xfId="47" applyFont="1" applyFill="1" applyBorder="1" applyAlignment="1" applyProtection="1">
      <alignment horizontal="left" vertical="center" wrapText="1"/>
      <protection hidden="1"/>
    </xf>
    <xf numFmtId="0" fontId="9" fillId="4" borderId="10" xfId="33" applyFont="1" applyBorder="1" applyAlignment="1" applyProtection="1">
      <alignment horizontal="right" vertical="center"/>
      <protection hidden="1"/>
    </xf>
    <xf numFmtId="0" fontId="9" fillId="4" borderId="10" xfId="33" applyFont="1" applyBorder="1" applyAlignment="1" applyProtection="1">
      <alignment horizontal="right" vertical="center" wrapText="1"/>
      <protection hidden="1"/>
    </xf>
    <xf numFmtId="0" fontId="9" fillId="4" borderId="10" xfId="33" applyFont="1" applyBorder="1" applyAlignment="1" applyProtection="1">
      <alignment horizontal="center" vertical="center" wrapText="1"/>
      <protection hidden="1"/>
    </xf>
    <xf numFmtId="0" fontId="9" fillId="16" borderId="10" xfId="33" applyFont="1" applyFill="1" applyBorder="1" applyAlignment="1" applyProtection="1">
      <alignment horizontal="right" wrapText="1"/>
      <protection hidden="1"/>
    </xf>
    <xf numFmtId="0" fontId="9" fillId="16" borderId="21" xfId="62" applyFont="1" applyBorder="1" applyAlignment="1" applyProtection="1">
      <alignment horizontal="right" wrapText="1"/>
      <protection hidden="1"/>
    </xf>
    <xf numFmtId="0" fontId="0" fillId="0" borderId="0" xfId="0" applyAlignment="1">
      <alignment wrapText="1"/>
    </xf>
    <xf numFmtId="0" fontId="0" fillId="0" borderId="10" xfId="0" applyFont="1" applyBorder="1" applyAlignment="1" applyProtection="1">
      <alignment wrapText="1"/>
      <protection locked="0"/>
    </xf>
    <xf numFmtId="0" fontId="32" fillId="0" borderId="0" xfId="0" applyFont="1" applyAlignment="1" applyProtection="1">
      <alignment/>
      <protection hidden="1"/>
    </xf>
    <xf numFmtId="14" fontId="10" fillId="0" borderId="10" xfId="37" applyNumberFormat="1" applyFont="1" applyFill="1" applyBorder="1" applyAlignment="1" applyProtection="1">
      <alignment horizontal="center"/>
      <protection hidden="1" locked="0"/>
    </xf>
    <xf numFmtId="0" fontId="10" fillId="0" borderId="12" xfId="37" applyNumberFormat="1" applyFont="1" applyFill="1" applyBorder="1" applyAlignment="1" applyProtection="1">
      <alignment horizontal="center" wrapText="1"/>
      <protection hidden="1" locked="0"/>
    </xf>
    <xf numFmtId="14" fontId="10" fillId="0" borderId="10" xfId="0" applyNumberFormat="1" applyFont="1" applyBorder="1" applyAlignment="1" applyProtection="1">
      <alignment horizontal="center"/>
      <protection hidden="1" locked="0"/>
    </xf>
    <xf numFmtId="0" fontId="10" fillId="0" borderId="12" xfId="0" applyNumberFormat="1" applyFont="1" applyBorder="1" applyAlignment="1" applyProtection="1">
      <alignment horizontal="center" vertical="top"/>
      <protection hidden="1" locked="0"/>
    </xf>
    <xf numFmtId="14" fontId="9" fillId="0" borderId="21" xfId="39" applyNumberFormat="1" applyFont="1" applyFill="1" applyBorder="1" applyAlignment="1" applyProtection="1">
      <alignment horizontal="center"/>
      <protection hidden="1" locked="0"/>
    </xf>
    <xf numFmtId="0" fontId="9" fillId="0" borderId="28" xfId="39" applyNumberFormat="1" applyFont="1" applyFill="1" applyBorder="1" applyAlignment="1" applyProtection="1">
      <alignment horizontal="center"/>
      <protection hidden="1" locked="0"/>
    </xf>
    <xf numFmtId="0" fontId="0" fillId="0" borderId="20" xfId="0" applyBorder="1" applyAlignment="1" applyProtection="1">
      <alignment wrapText="1"/>
      <protection locked="0"/>
    </xf>
    <xf numFmtId="0" fontId="0" fillId="0" borderId="23" xfId="0" applyFill="1" applyBorder="1" applyAlignment="1" applyProtection="1">
      <alignment wrapText="1"/>
      <protection locked="0"/>
    </xf>
    <xf numFmtId="0" fontId="0" fillId="0" borderId="24" xfId="0" applyFill="1" applyBorder="1" applyAlignment="1" applyProtection="1">
      <alignment wrapText="1"/>
      <protection locked="0"/>
    </xf>
    <xf numFmtId="9" fontId="0" fillId="0" borderId="10" xfId="0" applyNumberFormat="1" applyBorder="1" applyAlignment="1" applyProtection="1">
      <alignment wrapText="1"/>
      <protection locked="0"/>
    </xf>
    <xf numFmtId="0" fontId="9" fillId="23" borderId="20" xfId="61" applyFont="1" applyFill="1" applyBorder="1" applyAlignment="1" applyProtection="1">
      <alignment horizontal="right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0" fillId="0" borderId="0" xfId="0" applyFont="1" applyAlignment="1" applyProtection="1">
      <alignment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2" fontId="0" fillId="0" borderId="10" xfId="0" applyNumberFormat="1" applyBorder="1" applyAlignment="1" applyProtection="1">
      <alignment wrapText="1"/>
      <protection locked="0"/>
    </xf>
    <xf numFmtId="0" fontId="34" fillId="23" borderId="10" xfId="39" applyFill="1" applyBorder="1" applyAlignment="1" applyProtection="1">
      <alignment horizontal="right" wrapText="1"/>
      <protection hidden="1"/>
    </xf>
    <xf numFmtId="2" fontId="34" fillId="23" borderId="10" xfId="39" applyNumberFormat="1" applyFill="1" applyBorder="1" applyAlignment="1" applyProtection="1">
      <alignment wrapText="1"/>
      <protection hidden="1"/>
    </xf>
    <xf numFmtId="0" fontId="34" fillId="23" borderId="10" xfId="39" applyFill="1" applyBorder="1" applyAlignment="1" applyProtection="1">
      <alignment wrapText="1"/>
      <protection hidden="1"/>
    </xf>
    <xf numFmtId="4" fontId="34" fillId="23" borderId="10" xfId="39" applyNumberFormat="1" applyFill="1" applyBorder="1" applyAlignment="1" applyProtection="1">
      <alignment horizontal="right" wrapText="1"/>
      <protection hidden="1"/>
    </xf>
    <xf numFmtId="4" fontId="34" fillId="0" borderId="0" xfId="39" applyNumberFormat="1" applyFill="1" applyBorder="1" applyAlignment="1" applyProtection="1">
      <alignment horizontal="right" wrapText="1"/>
      <protection hidden="1"/>
    </xf>
    <xf numFmtId="0" fontId="34" fillId="0" borderId="0" xfId="39" applyFill="1" applyBorder="1" applyAlignment="1" applyProtection="1">
      <alignment horizontal="right" wrapText="1"/>
      <protection hidden="1"/>
    </xf>
    <xf numFmtId="4" fontId="34" fillId="23" borderId="20" xfId="39" applyNumberFormat="1" applyFill="1" applyBorder="1" applyAlignment="1" applyProtection="1">
      <alignment horizontal="right" wrapText="1"/>
      <protection hidden="1"/>
    </xf>
    <xf numFmtId="0" fontId="34" fillId="23" borderId="20" xfId="39" applyFill="1" applyBorder="1" applyAlignment="1" applyProtection="1">
      <alignment horizontal="right" wrapText="1"/>
      <protection hidden="1"/>
    </xf>
    <xf numFmtId="0" fontId="34" fillId="16" borderId="10" xfId="62" applyFont="1" applyBorder="1" applyAlignment="1" applyProtection="1">
      <alignment horizontal="right" wrapText="1"/>
      <protection hidden="1"/>
    </xf>
    <xf numFmtId="0" fontId="16" fillId="4" borderId="10" xfId="45" applyFill="1" applyBorder="1" applyAlignment="1" applyProtection="1">
      <alignment horizontal="center" wrapText="1"/>
      <protection hidden="1"/>
    </xf>
    <xf numFmtId="0" fontId="16" fillId="4" borderId="10" xfId="45" applyFont="1" applyFill="1" applyBorder="1" applyAlignment="1" applyProtection="1">
      <alignment horizontal="center" wrapText="1"/>
      <protection hidden="1"/>
    </xf>
    <xf numFmtId="0" fontId="34" fillId="0" borderId="0" xfId="39" applyFont="1" applyFill="1" applyBorder="1" applyAlignment="1" applyProtection="1">
      <alignment horizontal="right" wrapText="1"/>
      <protection hidden="1"/>
    </xf>
    <xf numFmtId="0" fontId="34" fillId="16" borderId="29" xfId="62" applyFont="1" applyBorder="1" applyAlignment="1" applyProtection="1">
      <alignment horizontal="right" wrapText="1"/>
      <protection hidden="1"/>
    </xf>
    <xf numFmtId="0" fontId="30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hidden="1"/>
    </xf>
    <xf numFmtId="4" fontId="0" fillId="0" borderId="24" xfId="0" applyNumberFormat="1" applyFont="1" applyBorder="1" applyAlignment="1" applyProtection="1">
      <alignment wrapText="1"/>
      <protection locked="0"/>
    </xf>
    <xf numFmtId="4" fontId="0" fillId="0" borderId="23" xfId="0" applyNumberFormat="1" applyFont="1" applyBorder="1" applyAlignment="1" applyProtection="1">
      <alignment wrapText="1"/>
      <protection locked="0"/>
    </xf>
    <xf numFmtId="4" fontId="0" fillId="0" borderId="20" xfId="0" applyNumberFormat="1" applyFont="1" applyBorder="1" applyAlignment="1" applyProtection="1">
      <alignment wrapText="1"/>
      <protection locked="0"/>
    </xf>
    <xf numFmtId="4" fontId="0" fillId="0" borderId="23" xfId="0" applyNumberFormat="1" applyFont="1" applyFill="1" applyBorder="1" applyAlignment="1" applyProtection="1">
      <alignment wrapText="1"/>
      <protection locked="0"/>
    </xf>
    <xf numFmtId="4" fontId="0" fillId="0" borderId="24" xfId="0" applyNumberFormat="1" applyFont="1" applyFill="1" applyBorder="1" applyAlignment="1" applyProtection="1">
      <alignment wrapText="1"/>
      <protection locked="0"/>
    </xf>
    <xf numFmtId="4" fontId="0" fillId="0" borderId="20" xfId="0" applyNumberFormat="1" applyFont="1" applyFill="1" applyBorder="1" applyAlignment="1" applyProtection="1">
      <alignment wrapText="1"/>
      <protection locked="0"/>
    </xf>
    <xf numFmtId="4" fontId="0" fillId="0" borderId="24" xfId="0" applyNumberFormat="1" applyFont="1" applyFill="1" applyBorder="1" applyAlignment="1" applyProtection="1">
      <alignment wrapText="1"/>
      <protection locked="0"/>
    </xf>
    <xf numFmtId="4" fontId="0" fillId="0" borderId="23" xfId="0" applyNumberFormat="1" applyFont="1" applyFill="1" applyBorder="1" applyAlignment="1" applyProtection="1">
      <alignment wrapText="1"/>
      <protection locked="0"/>
    </xf>
    <xf numFmtId="4" fontId="0" fillId="0" borderId="20" xfId="0" applyNumberFormat="1" applyFont="1" applyFill="1" applyBorder="1" applyAlignment="1" applyProtection="1">
      <alignment wrapText="1"/>
      <protection locked="0"/>
    </xf>
    <xf numFmtId="0" fontId="9" fillId="23" borderId="20" xfId="61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4" fillId="0" borderId="0" xfId="0" applyFont="1" applyFill="1" applyAlignment="1" applyProtection="1">
      <alignment wrapText="1"/>
      <protection hidden="1"/>
    </xf>
    <xf numFmtId="0" fontId="7" fillId="0" borderId="0" xfId="47" applyFont="1" applyFill="1" applyBorder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 wrapText="1"/>
      <protection hidden="1"/>
    </xf>
    <xf numFmtId="0" fontId="24" fillId="4" borderId="24" xfId="33" applyFont="1" applyFill="1" applyBorder="1" applyAlignment="1" applyProtection="1">
      <alignment horizontal="center" wrapText="1"/>
      <protection hidden="1"/>
    </xf>
    <xf numFmtId="0" fontId="24" fillId="4" borderId="20" xfId="33" applyFont="1" applyFill="1" applyBorder="1" applyAlignment="1" applyProtection="1">
      <alignment wrapText="1"/>
      <protection hidden="1"/>
    </xf>
    <xf numFmtId="0" fontId="10" fillId="4" borderId="10" xfId="0" applyFont="1" applyFill="1" applyBorder="1" applyAlignment="1" applyProtection="1">
      <alignment wrapText="1"/>
      <protection hidden="1"/>
    </xf>
    <xf numFmtId="0" fontId="7" fillId="0" borderId="0" xfId="47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Alignment="1" applyProtection="1">
      <alignment wrapText="1"/>
      <protection hidden="1"/>
    </xf>
    <xf numFmtId="0" fontId="9" fillId="0" borderId="0" xfId="0" applyFont="1" applyFill="1" applyAlignment="1" applyProtection="1">
      <alignment wrapText="1"/>
      <protection hidden="1"/>
    </xf>
    <xf numFmtId="0" fontId="10" fillId="0" borderId="0" xfId="0" applyFont="1" applyFill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hidden="1"/>
    </xf>
    <xf numFmtId="0" fontId="15" fillId="0" borderId="0" xfId="0" applyFont="1" applyAlignment="1" applyProtection="1">
      <alignment wrapText="1"/>
      <protection hidden="1"/>
    </xf>
    <xf numFmtId="4" fontId="0" fillId="0" borderId="10" xfId="0" applyNumberFormat="1" applyBorder="1" applyAlignment="1" applyProtection="1">
      <alignment/>
      <protection hidden="1"/>
    </xf>
    <xf numFmtId="2" fontId="0" fillId="0" borderId="10" xfId="0" applyNumberFormat="1" applyBorder="1" applyAlignment="1" applyProtection="1">
      <alignment/>
      <protection hidden="1"/>
    </xf>
    <xf numFmtId="4" fontId="10" fillId="16" borderId="10" xfId="0" applyNumberFormat="1" applyFont="1" applyFill="1" applyBorder="1" applyAlignment="1" applyProtection="1">
      <alignment wrapText="1"/>
      <protection hidden="1"/>
    </xf>
    <xf numFmtId="0" fontId="0" fillId="0" borderId="0" xfId="0" applyBorder="1" applyAlignment="1">
      <alignment wrapText="1"/>
    </xf>
    <xf numFmtId="0" fontId="8" fillId="17" borderId="0" xfId="68" applyFont="1" applyFill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/>
    </xf>
    <xf numFmtId="4" fontId="0" fillId="0" borderId="30" xfId="0" applyNumberFormat="1" applyBorder="1" applyAlignment="1" applyProtection="1">
      <alignment/>
      <protection locked="0"/>
    </xf>
    <xf numFmtId="4" fontId="0" fillId="0" borderId="11" xfId="0" applyNumberFormat="1" applyBorder="1" applyAlignment="1" applyProtection="1">
      <alignment/>
      <protection locked="0"/>
    </xf>
    <xf numFmtId="4" fontId="0" fillId="24" borderId="18" xfId="0" applyNumberFormat="1" applyFill="1" applyBorder="1" applyAlignment="1" applyProtection="1">
      <alignment/>
      <protection hidden="1"/>
    </xf>
    <xf numFmtId="4" fontId="0" fillId="24" borderId="31" xfId="0" applyNumberFormat="1" applyFill="1" applyBorder="1" applyAlignment="1" applyProtection="1">
      <alignment/>
      <protection hidden="1"/>
    </xf>
    <xf numFmtId="4" fontId="0" fillId="24" borderId="32" xfId="0" applyNumberFormat="1" applyFill="1" applyBorder="1" applyAlignment="1" applyProtection="1">
      <alignment/>
      <protection hidden="1"/>
    </xf>
    <xf numFmtId="4" fontId="0" fillId="6" borderId="18" xfId="0" applyNumberFormat="1" applyFill="1" applyBorder="1" applyAlignment="1" applyProtection="1">
      <alignment/>
      <protection hidden="1"/>
    </xf>
    <xf numFmtId="4" fontId="0" fillId="6" borderId="31" xfId="0" applyNumberFormat="1" applyFill="1" applyBorder="1" applyAlignment="1" applyProtection="1">
      <alignment/>
      <protection hidden="1"/>
    </xf>
    <xf numFmtId="4" fontId="0" fillId="6" borderId="32" xfId="0" applyNumberFormat="1" applyFill="1" applyBorder="1" applyAlignment="1" applyProtection="1">
      <alignment/>
      <protection hidden="1"/>
    </xf>
    <xf numFmtId="4" fontId="4" fillId="0" borderId="10" xfId="0" applyNumberFormat="1" applyFont="1" applyBorder="1" applyAlignment="1" applyProtection="1">
      <alignment/>
      <protection hidden="1"/>
    </xf>
    <xf numFmtId="4" fontId="4" fillId="0" borderId="10" xfId="0" applyNumberFormat="1" applyFont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wrapText="1"/>
      <protection locked="0"/>
    </xf>
    <xf numFmtId="9" fontId="0" fillId="24" borderId="12" xfId="0" applyNumberFormat="1" applyFont="1" applyFill="1" applyBorder="1" applyAlignment="1" applyProtection="1">
      <alignment wrapText="1"/>
      <protection hidden="1"/>
    </xf>
    <xf numFmtId="0" fontId="0" fillId="0" borderId="20" xfId="0" applyFont="1" applyFill="1" applyBorder="1" applyAlignment="1" applyProtection="1">
      <alignment wrapText="1"/>
      <protection locked="0"/>
    </xf>
    <xf numFmtId="0" fontId="16" fillId="0" borderId="0" xfId="45" applyFont="1" applyFill="1" applyBorder="1" applyAlignment="1" applyProtection="1">
      <alignment horizontal="center" wrapText="1"/>
      <protection hidden="1"/>
    </xf>
    <xf numFmtId="0" fontId="16" fillId="0" borderId="0" xfId="45" applyFill="1" applyBorder="1" applyAlignment="1" applyProtection="1">
      <alignment horizontal="center" wrapText="1"/>
      <protection hidden="1"/>
    </xf>
    <xf numFmtId="0" fontId="16" fillId="0" borderId="0" xfId="46" applyFill="1" applyBorder="1" applyAlignment="1" applyProtection="1">
      <alignment horizontal="center" wrapText="1"/>
      <protection hidden="1"/>
    </xf>
    <xf numFmtId="0" fontId="9" fillId="4" borderId="20" xfId="37" applyFont="1" applyBorder="1" applyAlignment="1" applyProtection="1">
      <alignment horizontal="center" wrapText="1"/>
      <protection hidden="1"/>
    </xf>
    <xf numFmtId="4" fontId="9" fillId="23" borderId="33" xfId="61" applyNumberFormat="1" applyFont="1" applyFill="1" applyBorder="1" applyAlignment="1" applyProtection="1">
      <alignment/>
      <protection hidden="1"/>
    </xf>
    <xf numFmtId="4" fontId="9" fillId="23" borderId="34" xfId="61" applyNumberFormat="1" applyFont="1" applyFill="1" applyBorder="1" applyAlignment="1" applyProtection="1">
      <alignment/>
      <protection hidden="1"/>
    </xf>
    <xf numFmtId="4" fontId="0" fillId="0" borderId="24" xfId="0" applyNumberFormat="1" applyFont="1" applyBorder="1" applyAlignment="1" applyProtection="1">
      <alignment/>
      <protection locked="0"/>
    </xf>
    <xf numFmtId="4" fontId="0" fillId="0" borderId="23" xfId="0" applyNumberFormat="1" applyFont="1" applyBorder="1" applyAlignment="1" applyProtection="1">
      <alignment/>
      <protection locked="0"/>
    </xf>
    <xf numFmtId="4" fontId="0" fillId="0" borderId="23" xfId="0" applyNumberFormat="1" applyFont="1" applyFill="1" applyBorder="1" applyAlignment="1" applyProtection="1">
      <alignment/>
      <protection locked="0"/>
    </xf>
    <xf numFmtId="4" fontId="0" fillId="0" borderId="24" xfId="0" applyNumberFormat="1" applyFont="1" applyFill="1" applyBorder="1" applyAlignment="1" applyProtection="1">
      <alignment/>
      <protection locked="0"/>
    </xf>
    <xf numFmtId="203" fontId="10" fillId="0" borderId="10" xfId="0" applyNumberFormat="1" applyFont="1" applyBorder="1" applyAlignment="1" applyProtection="1">
      <alignment horizontal="center"/>
      <protection locked="0"/>
    </xf>
    <xf numFmtId="0" fontId="10" fillId="0" borderId="12" xfId="0" applyNumberFormat="1" applyFont="1" applyBorder="1" applyAlignment="1" applyProtection="1">
      <alignment horizontal="center"/>
      <protection locked="0"/>
    </xf>
    <xf numFmtId="0" fontId="10" fillId="0" borderId="12" xfId="33" applyNumberFormat="1" applyFont="1" applyFill="1" applyBorder="1" applyAlignment="1" applyProtection="1">
      <alignment horizontal="center" wrapText="1"/>
      <protection locked="0"/>
    </xf>
    <xf numFmtId="2" fontId="10" fillId="0" borderId="10" xfId="0" applyNumberFormat="1" applyFont="1" applyBorder="1" applyAlignment="1" applyProtection="1">
      <alignment/>
      <protection locked="0"/>
    </xf>
    <xf numFmtId="10" fontId="2" fillId="4" borderId="35" xfId="47" applyNumberFormat="1" applyFont="1" applyFill="1" applyBorder="1" applyAlignment="1" applyProtection="1">
      <alignment horizontal="right" vertical="center"/>
      <protection hidden="1"/>
    </xf>
    <xf numFmtId="10" fontId="2" fillId="4" borderId="36" xfId="47" applyNumberFormat="1" applyFont="1" applyFill="1" applyBorder="1" applyAlignment="1" applyProtection="1">
      <alignment horizontal="right" vertical="center"/>
      <protection hidden="1"/>
    </xf>
    <xf numFmtId="10" fontId="2" fillId="4" borderId="37" xfId="47" applyNumberFormat="1" applyFont="1" applyFill="1" applyBorder="1" applyAlignment="1" applyProtection="1">
      <alignment horizontal="right" vertical="center"/>
      <protection hidden="1"/>
    </xf>
    <xf numFmtId="4" fontId="9" fillId="16" borderId="12" xfId="39" applyNumberFormat="1" applyFont="1" applyFill="1" applyBorder="1" applyAlignment="1" applyProtection="1">
      <alignment horizontal="center"/>
      <protection hidden="1"/>
    </xf>
    <xf numFmtId="4" fontId="9" fillId="16" borderId="38" xfId="39" applyNumberFormat="1" applyFont="1" applyFill="1" applyBorder="1" applyAlignment="1" applyProtection="1">
      <alignment horizontal="center"/>
      <protection hidden="1"/>
    </xf>
    <xf numFmtId="4" fontId="9" fillId="16" borderId="39" xfId="39" applyNumberFormat="1" applyFont="1" applyFill="1" applyBorder="1" applyAlignment="1" applyProtection="1">
      <alignment horizontal="center"/>
      <protection hidden="1"/>
    </xf>
    <xf numFmtId="0" fontId="22" fillId="4" borderId="10" xfId="33" applyFont="1" applyBorder="1" applyAlignment="1" applyProtection="1">
      <alignment horizontal="center"/>
      <protection hidden="1"/>
    </xf>
    <xf numFmtId="4" fontId="10" fillId="6" borderId="10" xfId="0" applyNumberFormat="1" applyFont="1" applyFill="1" applyBorder="1" applyAlignment="1" applyProtection="1">
      <alignment/>
      <protection hidden="1"/>
    </xf>
    <xf numFmtId="4" fontId="3" fillId="0" borderId="0" xfId="47" applyNumberFormat="1" applyFont="1" applyFill="1" applyBorder="1" applyAlignment="1" applyProtection="1">
      <alignment horizontal="center" vertical="center"/>
      <protection hidden="1"/>
    </xf>
    <xf numFmtId="0" fontId="9" fillId="0" borderId="0" xfId="62" applyFont="1" applyFill="1" applyBorder="1" applyAlignment="1" applyProtection="1">
      <alignment horizontal="right" wrapText="1"/>
      <protection hidden="1"/>
    </xf>
    <xf numFmtId="4" fontId="9" fillId="0" borderId="0" xfId="39" applyNumberFormat="1" applyFont="1" applyFill="1" applyBorder="1" applyAlignment="1" applyProtection="1">
      <alignment/>
      <protection hidden="1"/>
    </xf>
    <xf numFmtId="0" fontId="9" fillId="0" borderId="0" xfId="62" applyFont="1" applyFill="1" applyBorder="1" applyAlignment="1" applyProtection="1">
      <alignment horizontal="left" wrapText="1"/>
      <protection hidden="1"/>
    </xf>
    <xf numFmtId="0" fontId="43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/>
      <protection hidden="1"/>
    </xf>
    <xf numFmtId="0" fontId="4" fillId="8" borderId="10" xfId="0" applyFont="1" applyFill="1" applyBorder="1" applyAlignment="1" applyProtection="1">
      <alignment vertical="center" wrapText="1"/>
      <protection hidden="1"/>
    </xf>
    <xf numFmtId="0" fontId="44" fillId="8" borderId="10" xfId="0" applyFont="1" applyFill="1" applyBorder="1" applyAlignment="1" applyProtection="1">
      <alignment horizontal="center" vertical="center" wrapText="1"/>
      <protection hidden="1"/>
    </xf>
    <xf numFmtId="0" fontId="4" fillId="8" borderId="10" xfId="0" applyFont="1" applyFill="1" applyBorder="1" applyAlignment="1" applyProtection="1">
      <alignment horizontal="center" vertical="center" wrapText="1"/>
      <protection hidden="1"/>
    </xf>
    <xf numFmtId="0" fontId="4" fillId="8" borderId="1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4" fillId="11" borderId="0" xfId="0" applyFont="1" applyFill="1" applyAlignment="1" applyProtection="1">
      <alignment/>
      <protection hidden="1"/>
    </xf>
    <xf numFmtId="0" fontId="24" fillId="4" borderId="29" xfId="45" applyFont="1" applyFill="1" applyBorder="1" applyAlignment="1" applyProtection="1">
      <alignment horizontal="center" wrapText="1"/>
      <protection hidden="1"/>
    </xf>
    <xf numFmtId="0" fontId="9" fillId="4" borderId="40" xfId="45" applyFont="1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9" fillId="16" borderId="20" xfId="34" applyFont="1" applyBorder="1" applyAlignment="1" applyProtection="1">
      <alignment horizontal="right"/>
      <protection hidden="1"/>
    </xf>
    <xf numFmtId="0" fontId="9" fillId="4" borderId="10" xfId="34" applyFont="1" applyFill="1" applyBorder="1" applyAlignment="1" applyProtection="1">
      <alignment horizontal="center" wrapText="1"/>
      <protection hidden="1"/>
    </xf>
    <xf numFmtId="0" fontId="9" fillId="4" borderId="11" xfId="45" applyFont="1" applyFill="1" applyBorder="1" applyAlignment="1" applyProtection="1">
      <alignment horizontal="center" wrapText="1"/>
      <protection hidden="1"/>
    </xf>
    <xf numFmtId="0" fontId="9" fillId="4" borderId="41" xfId="45" applyFont="1" applyFill="1" applyBorder="1" applyAlignment="1" applyProtection="1">
      <alignment horizontal="center"/>
      <protection hidden="1"/>
    </xf>
    <xf numFmtId="0" fontId="0" fillId="25" borderId="0" xfId="0" applyFill="1" applyBorder="1" applyAlignment="1" applyProtection="1">
      <alignment/>
      <protection hidden="1"/>
    </xf>
    <xf numFmtId="0" fontId="9" fillId="4" borderId="10" xfId="45" applyFont="1" applyFill="1" applyBorder="1" applyAlignment="1" applyProtection="1">
      <alignment horizontal="center"/>
      <protection hidden="1"/>
    </xf>
    <xf numFmtId="0" fontId="9" fillId="4" borderId="10" xfId="45" applyFont="1" applyFill="1" applyBorder="1" applyAlignment="1" applyProtection="1">
      <alignment horizontal="center" wrapText="1"/>
      <protection hidden="1"/>
    </xf>
    <xf numFmtId="0" fontId="9" fillId="4" borderId="10" xfId="34" applyFont="1" applyFill="1" applyBorder="1" applyAlignment="1" applyProtection="1">
      <alignment horizontal="center" wrapText="1"/>
      <protection hidden="1"/>
    </xf>
    <xf numFmtId="0" fontId="9" fillId="4" borderId="24" xfId="34" applyFont="1" applyFill="1" applyBorder="1" applyAlignment="1" applyProtection="1">
      <alignment horizontal="center" wrapText="1"/>
      <protection hidden="1"/>
    </xf>
    <xf numFmtId="0" fontId="24" fillId="17" borderId="42" xfId="45" applyFont="1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/>
      <protection hidden="1"/>
    </xf>
    <xf numFmtId="0" fontId="16" fillId="4" borderId="10" xfId="45" applyFill="1" applyBorder="1" applyAlignment="1" applyProtection="1">
      <alignment horizontal="center"/>
      <protection hidden="1"/>
    </xf>
    <xf numFmtId="0" fontId="16" fillId="4" borderId="10" xfId="45" applyFont="1" applyFill="1" applyBorder="1" applyAlignment="1" applyProtection="1">
      <alignment horizontal="center"/>
      <protection hidden="1"/>
    </xf>
    <xf numFmtId="0" fontId="16" fillId="17" borderId="23" xfId="45" applyFont="1" applyFill="1" applyBorder="1" applyAlignment="1" applyProtection="1">
      <alignment horizontal="center"/>
      <protection hidden="1"/>
    </xf>
    <xf numFmtId="0" fontId="0" fillId="17" borderId="0" xfId="0" applyFill="1" applyAlignment="1" applyProtection="1">
      <alignment/>
      <protection hidden="1"/>
    </xf>
    <xf numFmtId="0" fontId="9" fillId="4" borderId="24" xfId="45" applyFont="1" applyFill="1" applyBorder="1" applyAlignment="1" applyProtection="1">
      <alignment horizontal="center"/>
      <protection hidden="1"/>
    </xf>
    <xf numFmtId="0" fontId="9" fillId="4" borderId="24" xfId="45" applyFont="1" applyFill="1" applyBorder="1" applyAlignment="1" applyProtection="1">
      <alignment horizontal="center" wrapText="1"/>
      <protection hidden="1"/>
    </xf>
    <xf numFmtId="4" fontId="9" fillId="4" borderId="10" xfId="34" applyNumberFormat="1" applyFont="1" applyFill="1" applyBorder="1" applyAlignment="1" applyProtection="1">
      <alignment horizontal="center" wrapText="1"/>
      <protection hidden="1"/>
    </xf>
    <xf numFmtId="0" fontId="9" fillId="4" borderId="30" xfId="45" applyFont="1" applyFill="1" applyBorder="1" applyAlignment="1" applyProtection="1">
      <alignment horizontal="center" wrapText="1"/>
      <protection hidden="1"/>
    </xf>
    <xf numFmtId="0" fontId="9" fillId="4" borderId="43" xfId="45" applyFont="1" applyFill="1" applyBorder="1" applyAlignment="1" applyProtection="1">
      <alignment horizontal="center" wrapText="1"/>
      <protection hidden="1"/>
    </xf>
    <xf numFmtId="0" fontId="9" fillId="4" borderId="44" xfId="34" applyFont="1" applyFill="1" applyBorder="1" applyAlignment="1" applyProtection="1">
      <alignment horizontal="center" wrapText="1"/>
      <protection hidden="1"/>
    </xf>
    <xf numFmtId="0" fontId="9" fillId="4" borderId="45" xfId="34" applyFont="1" applyFill="1" applyBorder="1" applyAlignment="1" applyProtection="1">
      <alignment horizontal="center" wrapText="1"/>
      <protection hidden="1"/>
    </xf>
    <xf numFmtId="0" fontId="9" fillId="4" borderId="0" xfId="45" applyFont="1" applyFill="1" applyAlignment="1" applyProtection="1">
      <alignment horizontal="center" wrapText="1"/>
      <protection hidden="1"/>
    </xf>
    <xf numFmtId="0" fontId="9" fillId="4" borderId="10" xfId="33" applyFont="1" applyBorder="1" applyAlignment="1" applyProtection="1">
      <alignment horizontal="center" wrapText="1"/>
      <protection hidden="1"/>
    </xf>
    <xf numFmtId="0" fontId="9" fillId="4" borderId="46" xfId="33" applyFont="1" applyBorder="1" applyAlignment="1" applyProtection="1">
      <alignment horizontal="center" wrapText="1"/>
      <protection hidden="1"/>
    </xf>
    <xf numFmtId="0" fontId="9" fillId="4" borderId="26" xfId="33" applyFont="1" applyFill="1" applyBorder="1" applyAlignment="1" applyProtection="1">
      <alignment horizontal="center" wrapText="1"/>
      <protection hidden="1"/>
    </xf>
    <xf numFmtId="0" fontId="9" fillId="4" borderId="46" xfId="33" applyFont="1" applyBorder="1" applyAlignment="1" applyProtection="1">
      <alignment horizontal="center" wrapText="1"/>
      <protection hidden="1"/>
    </xf>
    <xf numFmtId="0" fontId="9" fillId="4" borderId="13" xfId="62" applyFont="1" applyFill="1" applyBorder="1" applyAlignment="1" applyProtection="1">
      <alignment horizontal="center" wrapText="1"/>
      <protection hidden="1"/>
    </xf>
    <xf numFmtId="0" fontId="24" fillId="4" borderId="24" xfId="33" applyFont="1" applyBorder="1" applyAlignment="1" applyProtection="1">
      <alignment horizontal="center" wrapText="1"/>
      <protection hidden="1"/>
    </xf>
    <xf numFmtId="0" fontId="24" fillId="4" borderId="24" xfId="33" applyFont="1" applyBorder="1" applyAlignment="1" applyProtection="1">
      <alignment horizontal="center"/>
      <protection hidden="1"/>
    </xf>
    <xf numFmtId="0" fontId="9" fillId="4" borderId="10" xfId="33" applyFont="1" applyFill="1" applyBorder="1" applyAlignment="1" applyProtection="1">
      <alignment horizontal="center" wrapText="1"/>
      <protection hidden="1"/>
    </xf>
    <xf numFmtId="0" fontId="9" fillId="8" borderId="0" xfId="0" applyFont="1" applyFill="1" applyAlignment="1" applyProtection="1">
      <alignment/>
      <protection hidden="1"/>
    </xf>
    <xf numFmtId="0" fontId="9" fillId="4" borderId="10" xfId="33" applyFont="1" applyBorder="1" applyAlignment="1" applyProtection="1">
      <alignment horizontal="center" vertical="center" wrapText="1"/>
      <protection hidden="1"/>
    </xf>
    <xf numFmtId="0" fontId="9" fillId="16" borderId="47" xfId="62" applyFont="1" applyBorder="1" applyAlignment="1" applyProtection="1">
      <alignment horizontal="right"/>
      <protection hidden="1"/>
    </xf>
    <xf numFmtId="2" fontId="24" fillId="16" borderId="10" xfId="33" applyNumberFormat="1" applyFont="1" applyFill="1" applyBorder="1" applyAlignment="1" applyProtection="1">
      <alignment horizontal="center" wrapText="1"/>
      <protection hidden="1"/>
    </xf>
    <xf numFmtId="0" fontId="7" fillId="0" borderId="10" xfId="47" applyFont="1" applyFill="1" applyBorder="1" applyAlignment="1" applyProtection="1">
      <alignment vertical="center"/>
      <protection hidden="1"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0" fontId="8" fillId="4" borderId="10" xfId="47" applyFont="1" applyFill="1" applyBorder="1" applyAlignment="1" applyProtection="1">
      <alignment horizontal="left" vertical="center"/>
      <protection hidden="1"/>
    </xf>
    <xf numFmtId="0" fontId="7" fillId="4" borderId="10" xfId="47" applyFont="1" applyFill="1" applyBorder="1" applyAlignment="1" applyProtection="1">
      <alignment horizontal="left" vertical="center"/>
      <protection hidden="1"/>
    </xf>
    <xf numFmtId="0" fontId="9" fillId="16" borderId="48" xfId="62" applyFont="1" applyFill="1" applyBorder="1" applyAlignment="1" applyProtection="1">
      <alignment horizontal="right"/>
      <protection hidden="1"/>
    </xf>
    <xf numFmtId="0" fontId="9" fillId="16" borderId="20" xfId="62" applyFont="1" applyFill="1" applyBorder="1" applyAlignment="1" applyProtection="1">
      <alignment horizontal="right"/>
      <protection hidden="1"/>
    </xf>
    <xf numFmtId="0" fontId="9" fillId="4" borderId="10" xfId="33" applyFont="1" applyBorder="1" applyAlignment="1" applyProtection="1">
      <alignment horizontal="center"/>
      <protection hidden="1"/>
    </xf>
    <xf numFmtId="0" fontId="9" fillId="4" borderId="10" xfId="33" applyFont="1" applyBorder="1" applyAlignment="1" applyProtection="1">
      <alignment horizontal="center" wrapText="1"/>
      <protection hidden="1"/>
    </xf>
    <xf numFmtId="0" fontId="9" fillId="4" borderId="10" xfId="0" applyFont="1" applyFill="1" applyBorder="1" applyAlignment="1" applyProtection="1">
      <alignment wrapText="1"/>
      <protection hidden="1"/>
    </xf>
    <xf numFmtId="0" fontId="0" fillId="4" borderId="12" xfId="0" applyFill="1" applyBorder="1" applyAlignment="1" applyProtection="1">
      <alignment wrapText="1"/>
      <protection hidden="1"/>
    </xf>
    <xf numFmtId="0" fontId="0" fillId="4" borderId="39" xfId="0" applyFill="1" applyBorder="1" applyAlignment="1" applyProtection="1">
      <alignment wrapText="1"/>
      <protection hidden="1"/>
    </xf>
    <xf numFmtId="49" fontId="0" fillId="0" borderId="38" xfId="0" applyNumberFormat="1" applyFont="1" applyBorder="1" applyAlignment="1" applyProtection="1">
      <alignment horizontal="left" wrapText="1"/>
      <protection locked="0"/>
    </xf>
    <xf numFmtId="49" fontId="0" fillId="0" borderId="39" xfId="0" applyNumberFormat="1" applyFont="1" applyBorder="1" applyAlignment="1" applyProtection="1">
      <alignment horizontal="left" wrapText="1"/>
      <protection locked="0"/>
    </xf>
    <xf numFmtId="49" fontId="0" fillId="0" borderId="12" xfId="0" applyNumberFormat="1" applyFont="1" applyBorder="1" applyAlignment="1" applyProtection="1">
      <alignment horizontal="left" wrapText="1"/>
      <protection locked="0"/>
    </xf>
    <xf numFmtId="0" fontId="28" fillId="11" borderId="0" xfId="0" applyFont="1" applyFill="1" applyAlignment="1" applyProtection="1">
      <alignment wrapText="1"/>
      <protection hidden="1"/>
    </xf>
    <xf numFmtId="0" fontId="0" fillId="0" borderId="0" xfId="0" applyAlignment="1">
      <alignment wrapText="1"/>
    </xf>
    <xf numFmtId="0" fontId="18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 wrapText="1"/>
      <protection hidden="1"/>
    </xf>
    <xf numFmtId="0" fontId="27" fillId="8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1" fillId="17" borderId="49" xfId="0" applyFont="1" applyFill="1" applyBorder="1" applyAlignment="1" applyProtection="1">
      <alignment wrapText="1"/>
      <protection hidden="1"/>
    </xf>
    <xf numFmtId="0" fontId="9" fillId="8" borderId="0" xfId="0" applyFont="1" applyFill="1" applyAlignment="1" applyProtection="1">
      <alignment wrapText="1"/>
      <protection hidden="1"/>
    </xf>
    <xf numFmtId="0" fontId="0" fillId="0" borderId="0" xfId="0" applyAlignment="1">
      <alignment/>
    </xf>
    <xf numFmtId="0" fontId="0" fillId="0" borderId="12" xfId="0" applyNumberFormat="1" applyFont="1" applyBorder="1" applyAlignment="1" applyProtection="1">
      <alignment horizontal="left" wrapText="1"/>
      <protection locked="0"/>
    </xf>
    <xf numFmtId="0" fontId="0" fillId="0" borderId="38" xfId="0" applyNumberFormat="1" applyFont="1" applyBorder="1" applyAlignment="1" applyProtection="1">
      <alignment horizontal="left" wrapText="1"/>
      <protection locked="0"/>
    </xf>
    <xf numFmtId="0" fontId="0" fillId="0" borderId="39" xfId="0" applyNumberFormat="1" applyFont="1" applyBorder="1" applyAlignment="1" applyProtection="1">
      <alignment horizontal="left" wrapText="1"/>
      <protection locked="0"/>
    </xf>
    <xf numFmtId="4" fontId="9" fillId="4" borderId="24" xfId="34" applyNumberFormat="1" applyFont="1" applyFill="1" applyBorder="1" applyAlignment="1" applyProtection="1">
      <alignment horizontal="center"/>
      <protection hidden="1"/>
    </xf>
    <xf numFmtId="4" fontId="9" fillId="4" borderId="20" xfId="34" applyNumberFormat="1" applyFont="1" applyFill="1" applyBorder="1" applyAlignment="1" applyProtection="1">
      <alignment horizontal="center"/>
      <protection hidden="1"/>
    </xf>
    <xf numFmtId="0" fontId="9" fillId="4" borderId="30" xfId="45" applyFont="1" applyFill="1" applyBorder="1" applyAlignment="1" applyProtection="1">
      <alignment horizontal="center"/>
      <protection hidden="1"/>
    </xf>
    <xf numFmtId="0" fontId="9" fillId="4" borderId="50" xfId="45" applyFont="1" applyFill="1" applyBorder="1" applyAlignment="1" applyProtection="1">
      <alignment horizontal="center"/>
      <protection hidden="1"/>
    </xf>
    <xf numFmtId="0" fontId="0" fillId="4" borderId="23" xfId="0" applyFill="1" applyBorder="1" applyAlignment="1" applyProtection="1">
      <alignment wrapText="1"/>
      <protection hidden="1"/>
    </xf>
    <xf numFmtId="0" fontId="0" fillId="0" borderId="23" xfId="0" applyBorder="1" applyAlignment="1" applyProtection="1">
      <alignment wrapText="1"/>
      <protection hidden="1"/>
    </xf>
    <xf numFmtId="0" fontId="0" fillId="0" borderId="51" xfId="0" applyBorder="1" applyAlignment="1" applyProtection="1">
      <alignment wrapText="1"/>
      <protection hidden="1"/>
    </xf>
    <xf numFmtId="0" fontId="0" fillId="4" borderId="24" xfId="0" applyFill="1" applyBorder="1" applyAlignment="1" applyProtection="1">
      <alignment wrapText="1"/>
      <protection hidden="1"/>
    </xf>
    <xf numFmtId="0" fontId="0" fillId="4" borderId="20" xfId="0" applyFill="1" applyBorder="1" applyAlignment="1" applyProtection="1">
      <alignment wrapText="1"/>
      <protection hidden="1"/>
    </xf>
    <xf numFmtId="0" fontId="18" fillId="4" borderId="23" xfId="0" applyFont="1" applyFill="1" applyBorder="1" applyAlignment="1" applyProtection="1">
      <alignment wrapText="1"/>
      <protection hidden="1"/>
    </xf>
    <xf numFmtId="0" fontId="0" fillId="4" borderId="24" xfId="0" applyFill="1" applyBorder="1" applyAlignment="1" applyProtection="1">
      <alignment horizontal="left" wrapText="1"/>
      <protection hidden="1"/>
    </xf>
    <xf numFmtId="0" fontId="0" fillId="4" borderId="23" xfId="0" applyFill="1" applyBorder="1" applyAlignment="1" applyProtection="1">
      <alignment horizontal="left" wrapText="1"/>
      <protection hidden="1"/>
    </xf>
    <xf numFmtId="0" fontId="0" fillId="4" borderId="20" xfId="0" applyFill="1" applyBorder="1" applyAlignment="1" applyProtection="1">
      <alignment horizontal="left" wrapText="1"/>
      <protection hidden="1"/>
    </xf>
    <xf numFmtId="4" fontId="0" fillId="0" borderId="30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0" fontId="28" fillId="11" borderId="0" xfId="0" applyFont="1" applyFill="1" applyAlignment="1" applyProtection="1">
      <alignment horizontal="left" wrapText="1"/>
      <protection hidden="1"/>
    </xf>
    <xf numFmtId="0" fontId="0" fillId="0" borderId="20" xfId="0" applyBorder="1" applyAlignment="1" applyProtection="1">
      <alignment wrapText="1"/>
      <protection hidden="1"/>
    </xf>
    <xf numFmtId="0" fontId="0" fillId="4" borderId="12" xfId="0" applyNumberFormat="1" applyFont="1" applyFill="1" applyBorder="1" applyAlignment="1" applyProtection="1">
      <alignment horizontal="left" wrapText="1"/>
      <protection hidden="1"/>
    </xf>
    <xf numFmtId="0" fontId="0" fillId="4" borderId="38" xfId="0" applyNumberFormat="1" applyFont="1" applyFill="1" applyBorder="1" applyAlignment="1" applyProtection="1">
      <alignment horizontal="left" wrapText="1"/>
      <protection hidden="1"/>
    </xf>
    <xf numFmtId="0" fontId="0" fillId="0" borderId="38" xfId="0" applyNumberFormat="1" applyBorder="1" applyAlignment="1">
      <alignment horizontal="left" wrapText="1"/>
    </xf>
    <xf numFmtId="0" fontId="0" fillId="0" borderId="39" xfId="0" applyNumberFormat="1" applyBorder="1" applyAlignment="1">
      <alignment horizontal="left" wrapText="1"/>
    </xf>
    <xf numFmtId="0" fontId="9" fillId="4" borderId="10" xfId="45" applyFont="1" applyFill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/>
      <protection hidden="1"/>
    </xf>
    <xf numFmtId="0" fontId="21" fillId="17" borderId="0" xfId="0" applyFont="1" applyFill="1" applyAlignment="1" applyProtection="1">
      <alignment wrapText="1"/>
      <protection hidden="1"/>
    </xf>
    <xf numFmtId="0" fontId="5" fillId="8" borderId="0" xfId="0" applyFont="1" applyFill="1" applyAlignment="1" applyProtection="1">
      <alignment horizontal="left" wrapText="1"/>
      <protection hidden="1"/>
    </xf>
    <xf numFmtId="0" fontId="23" fillId="11" borderId="0" xfId="0" applyFont="1" applyFill="1" applyAlignment="1" applyProtection="1">
      <alignment/>
      <protection hidden="1"/>
    </xf>
    <xf numFmtId="0" fontId="10" fillId="11" borderId="0" xfId="0" applyFont="1" applyFill="1" applyAlignment="1" applyProtection="1">
      <alignment/>
      <protection hidden="1"/>
    </xf>
    <xf numFmtId="0" fontId="0" fillId="11" borderId="0" xfId="0" applyFill="1" applyAlignment="1" applyProtection="1">
      <alignment/>
      <protection hidden="1"/>
    </xf>
    <xf numFmtId="0" fontId="9" fillId="4" borderId="10" xfId="45" applyFont="1" applyFill="1" applyBorder="1" applyAlignment="1" applyProtection="1">
      <alignment horizontal="center" vertical="center" wrapText="1"/>
      <protection hidden="1"/>
    </xf>
    <xf numFmtId="0" fontId="24" fillId="4" borderId="10" xfId="45" applyFont="1" applyFill="1" applyBorder="1" applyAlignment="1" applyProtection="1">
      <alignment horizontal="center" vertical="center" wrapText="1"/>
      <protection hidden="1"/>
    </xf>
    <xf numFmtId="0" fontId="5" fillId="8" borderId="0" xfId="0" applyFont="1" applyFill="1" applyAlignment="1" applyProtection="1">
      <alignment wrapText="1"/>
      <protection hidden="1"/>
    </xf>
    <xf numFmtId="0" fontId="0" fillId="8" borderId="0" xfId="0" applyFill="1" applyAlignment="1" applyProtection="1">
      <alignment wrapText="1"/>
      <protection hidden="1"/>
    </xf>
    <xf numFmtId="0" fontId="9" fillId="4" borderId="30" xfId="45" applyFont="1" applyFill="1" applyBorder="1" applyAlignment="1" applyProtection="1">
      <alignment horizontal="center" vertical="center" wrapText="1"/>
      <protection hidden="1"/>
    </xf>
    <xf numFmtId="0" fontId="9" fillId="4" borderId="50" xfId="0" applyFont="1" applyFill="1" applyBorder="1" applyAlignment="1" applyProtection="1">
      <alignment horizontal="center" vertical="center"/>
      <protection hidden="1"/>
    </xf>
    <xf numFmtId="0" fontId="9" fillId="4" borderId="29" xfId="0" applyFont="1" applyFill="1" applyBorder="1" applyAlignment="1" applyProtection="1">
      <alignment horizontal="center" vertical="center"/>
      <protection hidden="1"/>
    </xf>
    <xf numFmtId="0" fontId="9" fillId="4" borderId="40" xfId="0" applyFont="1" applyFill="1" applyBorder="1" applyAlignment="1" applyProtection="1">
      <alignment horizontal="center" vertical="center"/>
      <protection hidden="1"/>
    </xf>
    <xf numFmtId="0" fontId="0" fillId="0" borderId="23" xfId="0" applyBorder="1" applyAlignment="1">
      <alignment wrapText="1"/>
    </xf>
    <xf numFmtId="0" fontId="0" fillId="0" borderId="20" xfId="0" applyBorder="1" applyAlignment="1">
      <alignment wrapText="1"/>
    </xf>
    <xf numFmtId="0" fontId="9" fillId="4" borderId="30" xfId="45" applyFont="1" applyFill="1" applyBorder="1" applyAlignment="1" applyProtection="1">
      <alignment horizontal="center" vertical="center"/>
      <protection hidden="1"/>
    </xf>
    <xf numFmtId="0" fontId="9" fillId="4" borderId="50" xfId="0" applyFont="1" applyFill="1" applyBorder="1" applyAlignment="1" applyProtection="1">
      <alignment/>
      <protection hidden="1"/>
    </xf>
    <xf numFmtId="0" fontId="9" fillId="4" borderId="29" xfId="0" applyFont="1" applyFill="1" applyBorder="1" applyAlignment="1" applyProtection="1">
      <alignment horizontal="center" vertical="center"/>
      <protection hidden="1"/>
    </xf>
    <xf numFmtId="0" fontId="9" fillId="4" borderId="40" xfId="0" applyFont="1" applyFill="1" applyBorder="1" applyAlignment="1" applyProtection="1">
      <alignment/>
      <protection hidden="1"/>
    </xf>
    <xf numFmtId="0" fontId="9" fillId="4" borderId="10" xfId="34" applyFont="1" applyFill="1" applyBorder="1" applyAlignment="1" applyProtection="1">
      <alignment horizontal="center" wrapText="1"/>
      <protection hidden="1"/>
    </xf>
    <xf numFmtId="3" fontId="9" fillId="4" borderId="52" xfId="34" applyNumberFormat="1" applyFont="1" applyFill="1" applyBorder="1" applyAlignment="1" applyProtection="1">
      <alignment horizontal="center"/>
      <protection hidden="1"/>
    </xf>
    <xf numFmtId="3" fontId="9" fillId="4" borderId="0" xfId="34" applyNumberFormat="1" applyFont="1" applyFill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16" fillId="17" borderId="53" xfId="36" applyFont="1" applyFill="1" applyBorder="1" applyAlignment="1" applyProtection="1">
      <alignment horizontal="left" wrapText="1"/>
      <protection hidden="1"/>
    </xf>
    <xf numFmtId="0" fontId="16" fillId="17" borderId="49" xfId="36" applyFont="1" applyFill="1" applyBorder="1" applyAlignment="1" applyProtection="1">
      <alignment horizontal="left" wrapText="1"/>
      <protection hidden="1"/>
    </xf>
    <xf numFmtId="0" fontId="10" fillId="17" borderId="0" xfId="0" applyFont="1" applyFill="1" applyAlignment="1" applyProtection="1">
      <alignment horizontal="left" vertical="center" wrapText="1"/>
      <protection hidden="1"/>
    </xf>
    <xf numFmtId="0" fontId="21" fillId="17" borderId="0" xfId="0" applyFont="1" applyFill="1" applyAlignment="1" applyProtection="1">
      <alignment horizontal="left" vertical="center" wrapText="1"/>
      <protection hidden="1"/>
    </xf>
    <xf numFmtId="0" fontId="21" fillId="17" borderId="0" xfId="0" applyFont="1" applyFill="1" applyAlignment="1" applyProtection="1">
      <alignment horizontal="left" wrapText="1"/>
      <protection hidden="1"/>
    </xf>
    <xf numFmtId="0" fontId="10" fillId="0" borderId="0" xfId="0" applyFont="1" applyAlignment="1" applyProtection="1">
      <alignment wrapText="1"/>
      <protection hidden="1"/>
    </xf>
    <xf numFmtId="0" fontId="16" fillId="17" borderId="0" xfId="45" applyFont="1" applyFill="1" applyBorder="1" applyAlignment="1" applyProtection="1">
      <alignment horizontal="left" wrapText="1"/>
      <protection hidden="1"/>
    </xf>
    <xf numFmtId="0" fontId="0" fillId="17" borderId="0" xfId="0" applyFill="1" applyBorder="1" applyAlignment="1" applyProtection="1">
      <alignment horizontal="left" wrapText="1"/>
      <protection hidden="1"/>
    </xf>
    <xf numFmtId="0" fontId="0" fillId="17" borderId="0" xfId="0" applyFill="1" applyAlignment="1">
      <alignment wrapText="1"/>
    </xf>
    <xf numFmtId="0" fontId="0" fillId="0" borderId="0" xfId="0" applyFill="1" applyAlignment="1" applyProtection="1">
      <alignment horizontal="center" wrapText="1"/>
      <protection hidden="1"/>
    </xf>
    <xf numFmtId="0" fontId="9" fillId="4" borderId="0" xfId="45" applyFont="1" applyFill="1" applyBorder="1" applyAlignment="1" applyProtection="1">
      <alignment horizontal="center" wrapText="1"/>
      <protection hidden="1"/>
    </xf>
    <xf numFmtId="0" fontId="8" fillId="17" borderId="53" xfId="68" applyFont="1" applyFill="1" applyBorder="1" applyAlignment="1" applyProtection="1">
      <alignment wrapText="1"/>
      <protection hidden="1"/>
    </xf>
    <xf numFmtId="0" fontId="10" fillId="0" borderId="49" xfId="0" applyFont="1" applyBorder="1" applyAlignment="1" applyProtection="1">
      <alignment wrapText="1"/>
      <protection hidden="1"/>
    </xf>
    <xf numFmtId="0" fontId="0" fillId="0" borderId="49" xfId="0" applyBorder="1" applyAlignment="1">
      <alignment/>
    </xf>
    <xf numFmtId="0" fontId="21" fillId="17" borderId="0" xfId="0" applyFont="1" applyFill="1" applyAlignment="1" applyProtection="1">
      <alignment horizontal="left" wrapText="1"/>
      <protection hidden="1"/>
    </xf>
    <xf numFmtId="0" fontId="5" fillId="11" borderId="0" xfId="0" applyFont="1" applyFill="1" applyAlignment="1" applyProtection="1">
      <alignment horizontal="left" wrapText="1"/>
      <protection hidden="1"/>
    </xf>
    <xf numFmtId="0" fontId="10" fillId="17" borderId="0" xfId="0" applyFont="1" applyFill="1" applyAlignment="1" applyProtection="1">
      <alignment horizontal="left" wrapText="1"/>
      <protection hidden="1"/>
    </xf>
    <xf numFmtId="0" fontId="10" fillId="23" borderId="10" xfId="0" applyFont="1" applyFill="1" applyBorder="1" applyAlignment="1" applyProtection="1">
      <alignment horizontal="center" wrapText="1"/>
      <protection hidden="1"/>
    </xf>
    <xf numFmtId="3" fontId="9" fillId="16" borderId="10" xfId="34" applyNumberFormat="1" applyFont="1" applyBorder="1" applyAlignment="1" applyProtection="1">
      <alignment horizontal="right"/>
      <protection hidden="1"/>
    </xf>
    <xf numFmtId="0" fontId="0" fillId="0" borderId="10" xfId="0" applyBorder="1" applyAlignment="1" applyProtection="1">
      <alignment/>
      <protection hidden="1"/>
    </xf>
    <xf numFmtId="4" fontId="9" fillId="23" borderId="10" xfId="61" applyNumberFormat="1" applyFont="1" applyFill="1" applyBorder="1" applyAlignment="1" applyProtection="1">
      <alignment horizontal="right"/>
      <protection hidden="1"/>
    </xf>
    <xf numFmtId="4" fontId="0" fillId="23" borderId="10" xfId="0" applyNumberFormat="1" applyFill="1" applyBorder="1" applyAlignment="1" applyProtection="1">
      <alignment horizontal="right"/>
      <protection hidden="1"/>
    </xf>
    <xf numFmtId="0" fontId="5" fillId="11" borderId="0" xfId="0" applyFont="1" applyFill="1" applyBorder="1" applyAlignment="1" applyProtection="1">
      <alignment wrapText="1"/>
      <protection hidden="1"/>
    </xf>
    <xf numFmtId="0" fontId="5" fillId="11" borderId="0" xfId="0" applyFont="1" applyFill="1" applyAlignment="1" applyProtection="1">
      <alignment wrapText="1"/>
      <protection hidden="1"/>
    </xf>
    <xf numFmtId="0" fontId="0" fillId="11" borderId="0" xfId="0" applyFill="1" applyAlignment="1" applyProtection="1">
      <alignment wrapText="1"/>
      <protection hidden="1"/>
    </xf>
    <xf numFmtId="0" fontId="10" fillId="17" borderId="54" xfId="0" applyFont="1" applyFill="1" applyBorder="1" applyAlignment="1" applyProtection="1">
      <alignment horizontal="left" wrapText="1"/>
      <protection hidden="1"/>
    </xf>
    <xf numFmtId="0" fontId="10" fillId="17" borderId="54" xfId="0" applyFont="1" applyFill="1" applyBorder="1" applyAlignment="1" applyProtection="1">
      <alignment horizontal="left" vertical="center" wrapText="1"/>
      <protection hidden="1"/>
    </xf>
    <xf numFmtId="0" fontId="21" fillId="25" borderId="0" xfId="0" applyFont="1" applyFill="1" applyAlignment="1" applyProtection="1">
      <alignment horizontal="left" wrapText="1"/>
      <protection hidden="1"/>
    </xf>
    <xf numFmtId="0" fontId="3" fillId="4" borderId="35" xfId="47" applyFont="1" applyFill="1" applyBorder="1" applyAlignment="1" applyProtection="1">
      <alignment horizontal="right" vertical="center"/>
      <protection hidden="1"/>
    </xf>
    <xf numFmtId="0" fontId="3" fillId="4" borderId="36" xfId="47" applyFont="1" applyFill="1" applyBorder="1" applyAlignment="1" applyProtection="1">
      <alignment horizontal="right" vertical="center"/>
      <protection hidden="1"/>
    </xf>
    <xf numFmtId="0" fontId="3" fillId="4" borderId="37" xfId="47" applyFont="1" applyFill="1" applyBorder="1" applyAlignment="1" applyProtection="1">
      <alignment horizontal="right" vertical="center"/>
      <protection hidden="1"/>
    </xf>
    <xf numFmtId="4" fontId="21" fillId="0" borderId="12" xfId="0" applyNumberFormat="1" applyFont="1" applyBorder="1" applyAlignment="1" applyProtection="1">
      <alignment vertical="top" wrapText="1"/>
      <protection locked="0"/>
    </xf>
    <xf numFmtId="4" fontId="21" fillId="0" borderId="38" xfId="0" applyNumberFormat="1" applyFont="1" applyBorder="1" applyAlignment="1" applyProtection="1">
      <alignment vertical="top" wrapText="1"/>
      <protection locked="0"/>
    </xf>
    <xf numFmtId="4" fontId="21" fillId="0" borderId="39" xfId="0" applyNumberFormat="1" applyFont="1" applyBorder="1" applyAlignment="1" applyProtection="1">
      <alignment vertical="top" wrapText="1"/>
      <protection locked="0"/>
    </xf>
    <xf numFmtId="4" fontId="21" fillId="0" borderId="12" xfId="0" applyNumberFormat="1" applyFont="1" applyBorder="1" applyAlignment="1" applyProtection="1">
      <alignment wrapText="1"/>
      <protection locked="0"/>
    </xf>
    <xf numFmtId="4" fontId="21" fillId="0" borderId="38" xfId="0" applyNumberFormat="1" applyFont="1" applyBorder="1" applyAlignment="1" applyProtection="1">
      <alignment wrapText="1"/>
      <protection locked="0"/>
    </xf>
    <xf numFmtId="4" fontId="21" fillId="0" borderId="39" xfId="0" applyNumberFormat="1" applyFont="1" applyBorder="1" applyAlignment="1" applyProtection="1">
      <alignment wrapText="1"/>
      <protection locked="0"/>
    </xf>
    <xf numFmtId="4" fontId="21" fillId="0" borderId="12" xfId="0" applyNumberFormat="1" applyFont="1" applyBorder="1" applyAlignment="1" applyProtection="1">
      <alignment wrapText="1"/>
      <protection locked="0"/>
    </xf>
    <xf numFmtId="0" fontId="9" fillId="16" borderId="54" xfId="62" applyFont="1" applyBorder="1" applyAlignment="1" applyProtection="1">
      <alignment horizontal="left" wrapText="1"/>
      <protection hidden="1"/>
    </xf>
    <xf numFmtId="0" fontId="9" fillId="4" borderId="12" xfId="37" applyFont="1" applyBorder="1" applyAlignment="1" applyProtection="1">
      <alignment horizontal="left" wrapText="1"/>
      <protection hidden="1"/>
    </xf>
    <xf numFmtId="0" fontId="9" fillId="4" borderId="38" xfId="37" applyFont="1" applyBorder="1" applyAlignment="1" applyProtection="1">
      <alignment horizontal="left" wrapText="1"/>
      <protection hidden="1"/>
    </xf>
    <xf numFmtId="0" fontId="9" fillId="4" borderId="39" xfId="37" applyFont="1" applyBorder="1" applyAlignment="1" applyProtection="1">
      <alignment horizontal="left" wrapText="1"/>
      <protection hidden="1"/>
    </xf>
    <xf numFmtId="0" fontId="9" fillId="4" borderId="10" xfId="0" applyFont="1" applyFill="1" applyBorder="1" applyAlignment="1" applyProtection="1">
      <alignment horizontal="center" wrapText="1"/>
      <protection hidden="1"/>
    </xf>
    <xf numFmtId="0" fontId="0" fillId="24" borderId="12" xfId="0" applyNumberFormat="1" applyFont="1" applyFill="1" applyBorder="1" applyAlignment="1" applyProtection="1">
      <alignment horizontal="left" wrapText="1"/>
      <protection hidden="1"/>
    </xf>
    <xf numFmtId="0" fontId="0" fillId="24" borderId="38" xfId="0" applyNumberFormat="1" applyFont="1" applyFill="1" applyBorder="1" applyAlignment="1" applyProtection="1">
      <alignment horizontal="left" wrapText="1"/>
      <protection hidden="1"/>
    </xf>
    <xf numFmtId="0" fontId="0" fillId="24" borderId="39" xfId="0" applyNumberFormat="1" applyFont="1" applyFill="1" applyBorder="1" applyAlignment="1" applyProtection="1">
      <alignment horizontal="left" wrapText="1"/>
      <protection hidden="1"/>
    </xf>
    <xf numFmtId="49" fontId="0" fillId="24" borderId="12" xfId="0" applyNumberFormat="1" applyFont="1" applyFill="1" applyBorder="1" applyAlignment="1" applyProtection="1">
      <alignment horizontal="left" wrapText="1"/>
      <protection hidden="1"/>
    </xf>
    <xf numFmtId="0" fontId="29" fillId="11" borderId="0" xfId="0" applyFont="1" applyFill="1" applyBorder="1" applyAlignment="1" applyProtection="1">
      <alignment horizontal="center" wrapText="1"/>
      <protection hidden="1"/>
    </xf>
    <xf numFmtId="0" fontId="23" fillId="8" borderId="0" xfId="62" applyFont="1" applyFill="1" applyBorder="1" applyAlignment="1" applyProtection="1">
      <alignment horizontal="left"/>
      <protection hidden="1"/>
    </xf>
    <xf numFmtId="0" fontId="21" fillId="17" borderId="0" xfId="0" applyFont="1" applyFill="1" applyAlignment="1" applyProtection="1">
      <alignment wrapText="1"/>
      <protection hidden="1"/>
    </xf>
    <xf numFmtId="0" fontId="10" fillId="17" borderId="0" xfId="0" applyFont="1" applyFill="1" applyAlignment="1" applyProtection="1">
      <alignment wrapText="1"/>
      <protection hidden="1"/>
    </xf>
    <xf numFmtId="0" fontId="10" fillId="0" borderId="0" xfId="0" applyFont="1" applyAlignment="1" applyProtection="1">
      <alignment wrapText="1"/>
      <protection hidden="1"/>
    </xf>
    <xf numFmtId="0" fontId="10" fillId="16" borderId="12" xfId="0" applyFont="1" applyFill="1" applyBorder="1" applyAlignment="1" applyProtection="1">
      <alignment horizontal="center" wrapText="1"/>
      <protection hidden="1"/>
    </xf>
    <xf numFmtId="0" fontId="10" fillId="16" borderId="39" xfId="0" applyFont="1" applyFill="1" applyBorder="1" applyAlignment="1" applyProtection="1">
      <alignment horizontal="center" wrapText="1"/>
      <protection hidden="1"/>
    </xf>
    <xf numFmtId="0" fontId="9" fillId="8" borderId="0" xfId="0" applyFont="1" applyFill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23" fillId="11" borderId="0" xfId="0" applyFont="1" applyFill="1" applyAlignment="1" applyProtection="1">
      <alignment horizontal="center" wrapText="1"/>
      <protection hidden="1"/>
    </xf>
    <xf numFmtId="0" fontId="10" fillId="11" borderId="0" xfId="0" applyFont="1" applyFill="1" applyAlignment="1" applyProtection="1">
      <alignment horizont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10" fillId="8" borderId="0" xfId="0" applyFont="1" applyFill="1" applyAlignment="1" applyProtection="1">
      <alignment wrapText="1"/>
      <protection hidden="1"/>
    </xf>
    <xf numFmtId="4" fontId="9" fillId="16" borderId="13" xfId="62" applyNumberFormat="1" applyFont="1" applyFill="1" applyBorder="1" applyAlignment="1" applyProtection="1">
      <alignment horizontal="left"/>
      <protection hidden="1"/>
    </xf>
    <xf numFmtId="4" fontId="9" fillId="16" borderId="55" xfId="62" applyNumberFormat="1" applyFont="1" applyFill="1" applyBorder="1" applyAlignment="1" applyProtection="1">
      <alignment horizontal="left"/>
      <protection hidden="1"/>
    </xf>
    <xf numFmtId="4" fontId="9" fillId="16" borderId="56" xfId="62" applyNumberFormat="1" applyFont="1" applyFill="1" applyBorder="1" applyAlignment="1" applyProtection="1">
      <alignment horizontal="left"/>
      <protection hidden="1"/>
    </xf>
    <xf numFmtId="10" fontId="2" fillId="4" borderId="35" xfId="47" applyNumberFormat="1" applyFont="1" applyFill="1" applyBorder="1" applyAlignment="1" applyProtection="1">
      <alignment horizontal="right" vertical="center"/>
      <protection hidden="1"/>
    </xf>
    <xf numFmtId="10" fontId="2" fillId="4" borderId="36" xfId="47" applyNumberFormat="1" applyFont="1" applyFill="1" applyBorder="1" applyAlignment="1" applyProtection="1">
      <alignment horizontal="right" vertical="center"/>
      <protection hidden="1"/>
    </xf>
    <xf numFmtId="10" fontId="2" fillId="4" borderId="37" xfId="47" applyNumberFormat="1" applyFont="1" applyFill="1" applyBorder="1" applyAlignment="1" applyProtection="1">
      <alignment horizontal="right" vertical="center"/>
      <protection hidden="1"/>
    </xf>
    <xf numFmtId="0" fontId="23" fillId="11" borderId="0" xfId="0" applyFont="1" applyFill="1" applyAlignment="1" applyProtection="1">
      <alignment horizontal="center"/>
      <protection hidden="1"/>
    </xf>
    <xf numFmtId="10" fontId="3" fillId="4" borderId="35" xfId="47" applyNumberFormat="1" applyFont="1" applyFill="1" applyBorder="1" applyAlignment="1" applyProtection="1">
      <alignment horizontal="right" vertical="center"/>
      <protection hidden="1"/>
    </xf>
    <xf numFmtId="10" fontId="3" fillId="4" borderId="36" xfId="47" applyNumberFormat="1" applyFont="1" applyFill="1" applyBorder="1" applyAlignment="1" applyProtection="1">
      <alignment horizontal="right" vertical="center"/>
      <protection hidden="1"/>
    </xf>
    <xf numFmtId="10" fontId="3" fillId="4" borderId="37" xfId="47" applyNumberFormat="1" applyFont="1" applyFill="1" applyBorder="1" applyAlignment="1" applyProtection="1">
      <alignment horizontal="right" vertical="center"/>
      <protection hidden="1"/>
    </xf>
    <xf numFmtId="4" fontId="10" fillId="24" borderId="10" xfId="47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wrapText="1"/>
      <protection hidden="1"/>
    </xf>
    <xf numFmtId="0" fontId="10" fillId="0" borderId="0" xfId="0" applyFont="1" applyFill="1" applyAlignment="1" applyProtection="1">
      <alignment wrapText="1"/>
      <protection hidden="1"/>
    </xf>
    <xf numFmtId="9" fontId="10" fillId="24" borderId="10" xfId="49" applyFont="1" applyFill="1" applyBorder="1" applyAlignment="1" applyProtection="1">
      <alignment horizontal="center" vertical="center"/>
      <protection hidden="1"/>
    </xf>
    <xf numFmtId="9" fontId="2" fillId="4" borderId="57" xfId="47" applyNumberFormat="1" applyFont="1" applyFill="1" applyBorder="1" applyAlignment="1" applyProtection="1">
      <alignment horizontal="right" vertical="center"/>
      <protection hidden="1"/>
    </xf>
    <xf numFmtId="9" fontId="2" fillId="4" borderId="58" xfId="47" applyNumberFormat="1" applyFont="1" applyFill="1" applyBorder="1" applyAlignment="1" applyProtection="1">
      <alignment horizontal="right" vertical="center"/>
      <protection hidden="1"/>
    </xf>
    <xf numFmtId="9" fontId="2" fillId="4" borderId="59" xfId="47" applyNumberFormat="1" applyFont="1" applyFill="1" applyBorder="1" applyAlignment="1" applyProtection="1">
      <alignment horizontal="right" vertical="center"/>
      <protection hidden="1"/>
    </xf>
    <xf numFmtId="9" fontId="2" fillId="4" borderId="35" xfId="47" applyNumberFormat="1" applyFont="1" applyFill="1" applyBorder="1" applyAlignment="1" applyProtection="1">
      <alignment horizontal="right" vertical="center"/>
      <protection hidden="1"/>
    </xf>
    <xf numFmtId="9" fontId="2" fillId="4" borderId="36" xfId="47" applyNumberFormat="1" applyFont="1" applyFill="1" applyBorder="1" applyAlignment="1" applyProtection="1">
      <alignment horizontal="right" vertical="center"/>
      <protection hidden="1"/>
    </xf>
    <xf numFmtId="9" fontId="2" fillId="4" borderId="37" xfId="47" applyNumberFormat="1" applyFont="1" applyFill="1" applyBorder="1" applyAlignment="1" applyProtection="1">
      <alignment horizontal="right" vertical="center"/>
      <protection hidden="1"/>
    </xf>
    <xf numFmtId="0" fontId="21" fillId="17" borderId="0" xfId="0" applyFont="1" applyFill="1" applyBorder="1" applyAlignment="1" applyProtection="1">
      <alignment wrapText="1"/>
      <protection hidden="1"/>
    </xf>
    <xf numFmtId="0" fontId="10" fillId="17" borderId="0" xfId="0" applyFont="1" applyFill="1" applyAlignment="1" applyProtection="1">
      <alignment wrapText="1"/>
      <protection hidden="1"/>
    </xf>
    <xf numFmtId="10" fontId="3" fillId="4" borderId="60" xfId="47" applyNumberFormat="1" applyFont="1" applyFill="1" applyBorder="1" applyAlignment="1" applyProtection="1">
      <alignment horizontal="right" vertical="center"/>
      <protection hidden="1"/>
    </xf>
    <xf numFmtId="10" fontId="3" fillId="4" borderId="61" xfId="47" applyNumberFormat="1" applyFont="1" applyFill="1" applyBorder="1" applyAlignment="1" applyProtection="1">
      <alignment horizontal="right" vertical="center"/>
      <protection hidden="1"/>
    </xf>
    <xf numFmtId="10" fontId="3" fillId="4" borderId="62" xfId="47" applyNumberFormat="1" applyFont="1" applyFill="1" applyBorder="1" applyAlignment="1" applyProtection="1">
      <alignment horizontal="right" vertical="center"/>
      <protection hidden="1"/>
    </xf>
    <xf numFmtId="4" fontId="9" fillId="24" borderId="10" xfId="47" applyNumberFormat="1" applyFont="1" applyFill="1" applyBorder="1" applyAlignment="1" applyProtection="1">
      <alignment horizontal="center" vertical="center"/>
      <protection hidden="1"/>
    </xf>
    <xf numFmtId="0" fontId="9" fillId="4" borderId="12" xfId="33" applyFont="1" applyFill="1" applyBorder="1" applyAlignment="1" applyProtection="1">
      <alignment horizontal="center" wrapText="1"/>
      <protection hidden="1"/>
    </xf>
    <xf numFmtId="0" fontId="9" fillId="4" borderId="39" xfId="33" applyFont="1" applyFill="1" applyBorder="1" applyAlignment="1" applyProtection="1">
      <alignment horizontal="center" wrapText="1"/>
      <protection hidden="1"/>
    </xf>
    <xf numFmtId="0" fontId="40" fillId="0" borderId="0" xfId="0" applyFont="1" applyFill="1" applyBorder="1" applyAlignment="1" applyProtection="1">
      <alignment horizontal="left" wrapText="1"/>
      <protection hidden="1"/>
    </xf>
    <xf numFmtId="0" fontId="4" fillId="0" borderId="0" xfId="0" applyFont="1" applyAlignment="1">
      <alignment horizontal="left"/>
    </xf>
    <xf numFmtId="0" fontId="3" fillId="4" borderId="12" xfId="47" applyFont="1" applyFill="1" applyBorder="1" applyAlignment="1" applyProtection="1">
      <alignment horizontal="center" vertical="center"/>
      <protection hidden="1"/>
    </xf>
    <xf numFmtId="0" fontId="3" fillId="4" borderId="38" xfId="47" applyFont="1" applyFill="1" applyBorder="1" applyAlignment="1" applyProtection="1">
      <alignment horizontal="center" vertical="center"/>
      <protection hidden="1"/>
    </xf>
    <xf numFmtId="0" fontId="3" fillId="4" borderId="39" xfId="47" applyFont="1" applyFill="1" applyBorder="1" applyAlignment="1" applyProtection="1">
      <alignment horizontal="center" vertical="center"/>
      <protection hidden="1"/>
    </xf>
    <xf numFmtId="0" fontId="21" fillId="17" borderId="0" xfId="0" applyFont="1" applyFill="1" applyBorder="1" applyAlignment="1" applyProtection="1">
      <alignment wrapText="1"/>
      <protection hidden="1"/>
    </xf>
    <xf numFmtId="0" fontId="9" fillId="16" borderId="54" xfId="62" applyFont="1" applyFill="1" applyBorder="1" applyAlignment="1" applyProtection="1">
      <alignment horizontal="left" wrapText="1"/>
      <protection hidden="1"/>
    </xf>
    <xf numFmtId="0" fontId="0" fillId="16" borderId="54" xfId="0" applyFill="1" applyBorder="1" applyAlignment="1">
      <alignment wrapText="1"/>
    </xf>
    <xf numFmtId="0" fontId="8" fillId="8" borderId="0" xfId="33" applyFont="1" applyFill="1" applyAlignment="1" applyProtection="1">
      <alignment horizontal="left" wrapText="1"/>
      <protection hidden="1"/>
    </xf>
    <xf numFmtId="0" fontId="7" fillId="4" borderId="12" xfId="47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wrapText="1"/>
    </xf>
    <xf numFmtId="0" fontId="9" fillId="17" borderId="0" xfId="62" applyFont="1" applyFill="1" applyBorder="1" applyAlignment="1" applyProtection="1">
      <alignment horizontal="left" wrapText="1"/>
      <protection hidden="1"/>
    </xf>
    <xf numFmtId="4" fontId="21" fillId="0" borderId="10" xfId="0" applyNumberFormat="1" applyFont="1" applyBorder="1" applyAlignment="1" applyProtection="1">
      <alignment wrapText="1"/>
      <protection locked="0"/>
    </xf>
    <xf numFmtId="0" fontId="23" fillId="8" borderId="0" xfId="0" applyFont="1" applyFill="1" applyAlignment="1" applyProtection="1">
      <alignment wrapText="1"/>
      <protection hidden="1"/>
    </xf>
    <xf numFmtId="0" fontId="28" fillId="11" borderId="0" xfId="0" applyFont="1" applyFill="1" applyAlignment="1" applyProtection="1">
      <alignment wrapText="1"/>
      <protection hidden="1"/>
    </xf>
    <xf numFmtId="0" fontId="0" fillId="11" borderId="0" xfId="0" applyFont="1" applyFill="1" applyAlignment="1" applyProtection="1">
      <alignment/>
      <protection hidden="1"/>
    </xf>
    <xf numFmtId="0" fontId="10" fillId="17" borderId="49" xfId="0" applyFont="1" applyFill="1" applyBorder="1" applyAlignment="1" applyProtection="1">
      <alignment wrapText="1"/>
      <protection hidden="1"/>
    </xf>
    <xf numFmtId="0" fontId="10" fillId="0" borderId="49" xfId="0" applyFont="1" applyBorder="1" applyAlignment="1" applyProtection="1">
      <alignment wrapText="1"/>
      <protection hidden="1"/>
    </xf>
    <xf numFmtId="0" fontId="9" fillId="4" borderId="12" xfId="33" applyFont="1" applyFill="1" applyBorder="1" applyAlignment="1" applyProtection="1">
      <alignment horizontal="center"/>
      <protection hidden="1"/>
    </xf>
    <xf numFmtId="0" fontId="9" fillId="4" borderId="38" xfId="33" applyFont="1" applyFill="1" applyBorder="1" applyAlignment="1" applyProtection="1">
      <alignment horizontal="center"/>
      <protection hidden="1"/>
    </xf>
    <xf numFmtId="0" fontId="9" fillId="4" borderId="39" xfId="33" applyFont="1" applyFill="1" applyBorder="1" applyAlignment="1" applyProtection="1">
      <alignment horizontal="center"/>
      <protection hidden="1"/>
    </xf>
    <xf numFmtId="0" fontId="9" fillId="25" borderId="0" xfId="33" applyFont="1" applyFill="1" applyBorder="1" applyAlignment="1" applyProtection="1">
      <alignment horizontal="center"/>
      <protection hidden="1"/>
    </xf>
    <xf numFmtId="0" fontId="24" fillId="4" borderId="10" xfId="33" applyFont="1" applyBorder="1" applyAlignment="1" applyProtection="1">
      <alignment horizontal="center" wrapText="1"/>
      <protection hidden="1"/>
    </xf>
    <xf numFmtId="0" fontId="24" fillId="4" borderId="10" xfId="35" applyFont="1" applyBorder="1" applyAlignment="1">
      <alignment horizontal="center" wrapText="1"/>
    </xf>
    <xf numFmtId="0" fontId="24" fillId="4" borderId="12" xfId="35" applyFont="1" applyBorder="1" applyAlignment="1">
      <alignment horizontal="center" wrapText="1"/>
    </xf>
    <xf numFmtId="0" fontId="24" fillId="4" borderId="39" xfId="35" applyFont="1" applyBorder="1" applyAlignment="1">
      <alignment horizontal="center" wrapText="1"/>
    </xf>
  </cellXfs>
  <cellStyles count="56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Bé" xfId="33"/>
    <cellStyle name="Càlcul" xfId="34"/>
    <cellStyle name="Dobro" xfId="35"/>
    <cellStyle name="Entrada" xfId="36"/>
    <cellStyle name="Good" xfId="37"/>
    <cellStyle name="Hyperlink" xfId="38"/>
    <cellStyle name="Izhod" xfId="39"/>
    <cellStyle name="Naslov" xfId="40"/>
    <cellStyle name="Naslov 1" xfId="41"/>
    <cellStyle name="Naslov 2" xfId="42"/>
    <cellStyle name="Naslov 3" xfId="43"/>
    <cellStyle name="Naslov 4" xfId="44"/>
    <cellStyle name="Neutral" xfId="45"/>
    <cellStyle name="Nevtralno" xfId="46"/>
    <cellStyle name="Normal_ANNEX 2 24.1" xfId="47"/>
    <cellStyle name="Followed Hyperlink" xfId="48"/>
    <cellStyle name="Percent" xfId="49"/>
    <cellStyle name="Opomba" xfId="50"/>
    <cellStyle name="Opozorilo" xfId="51"/>
    <cellStyle name="Pojasnjevalno besedilo" xfId="52"/>
    <cellStyle name="Poudarek1" xfId="53"/>
    <cellStyle name="Poudarek2" xfId="54"/>
    <cellStyle name="Poudarek3" xfId="55"/>
    <cellStyle name="Poudarek4" xfId="56"/>
    <cellStyle name="Poudarek5" xfId="57"/>
    <cellStyle name="Poudarek6" xfId="58"/>
    <cellStyle name="Povezana celica" xfId="59"/>
    <cellStyle name="Preveri celico" xfId="60"/>
    <cellStyle name="Računanje" xfId="61"/>
    <cellStyle name="Resultat" xfId="62"/>
    <cellStyle name="Slabo" xfId="63"/>
    <cellStyle name="Currency" xfId="64"/>
    <cellStyle name="Currency [0]" xfId="65"/>
    <cellStyle name="Comma" xfId="66"/>
    <cellStyle name="Comma [0]" xfId="67"/>
    <cellStyle name="Vnos" xfId="68"/>
    <cellStyle name="Vsota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52</xdr:row>
      <xdr:rowOff>38100</xdr:rowOff>
    </xdr:from>
    <xdr:ext cx="352425" cy="114300"/>
    <xdr:sp>
      <xdr:nvSpPr>
        <xdr:cNvPr id="1" name="Text Box 1"/>
        <xdr:cNvSpPr txBox="1">
          <a:spLocks noChangeArrowheads="1"/>
        </xdr:cNvSpPr>
      </xdr:nvSpPr>
      <xdr:spPr>
        <a:xfrm>
          <a:off x="66675" y="11639550"/>
          <a:ext cx="3524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53</xdr:row>
      <xdr:rowOff>38100</xdr:rowOff>
    </xdr:from>
    <xdr:ext cx="352425" cy="114300"/>
    <xdr:sp>
      <xdr:nvSpPr>
        <xdr:cNvPr id="2" name="Text Box 2"/>
        <xdr:cNvSpPr txBox="1">
          <a:spLocks noChangeArrowheads="1"/>
        </xdr:cNvSpPr>
      </xdr:nvSpPr>
      <xdr:spPr>
        <a:xfrm>
          <a:off x="66675" y="11830050"/>
          <a:ext cx="352425" cy="1143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54</xdr:row>
      <xdr:rowOff>38100</xdr:rowOff>
    </xdr:from>
    <xdr:ext cx="352425" cy="114300"/>
    <xdr:sp>
      <xdr:nvSpPr>
        <xdr:cNvPr id="3" name="Text Box 3"/>
        <xdr:cNvSpPr txBox="1">
          <a:spLocks noChangeArrowheads="1"/>
        </xdr:cNvSpPr>
      </xdr:nvSpPr>
      <xdr:spPr>
        <a:xfrm>
          <a:off x="66675" y="12020550"/>
          <a:ext cx="352425" cy="1143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57</xdr:row>
      <xdr:rowOff>38100</xdr:rowOff>
    </xdr:from>
    <xdr:ext cx="352425" cy="114300"/>
    <xdr:sp>
      <xdr:nvSpPr>
        <xdr:cNvPr id="4" name="Text Box 4"/>
        <xdr:cNvSpPr txBox="1">
          <a:spLocks noChangeArrowheads="1"/>
        </xdr:cNvSpPr>
      </xdr:nvSpPr>
      <xdr:spPr>
        <a:xfrm>
          <a:off x="66675" y="12592050"/>
          <a:ext cx="352425" cy="1143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55</xdr:row>
      <xdr:rowOff>38100</xdr:rowOff>
    </xdr:from>
    <xdr:ext cx="352425" cy="114300"/>
    <xdr:sp>
      <xdr:nvSpPr>
        <xdr:cNvPr id="5" name="Text Box 5"/>
        <xdr:cNvSpPr txBox="1">
          <a:spLocks noChangeArrowheads="1"/>
        </xdr:cNvSpPr>
      </xdr:nvSpPr>
      <xdr:spPr>
        <a:xfrm>
          <a:off x="66675" y="12211050"/>
          <a:ext cx="352425" cy="1143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56</xdr:row>
      <xdr:rowOff>38100</xdr:rowOff>
    </xdr:from>
    <xdr:ext cx="352425" cy="114300"/>
    <xdr:sp>
      <xdr:nvSpPr>
        <xdr:cNvPr id="6" name="Text Box 10"/>
        <xdr:cNvSpPr txBox="1">
          <a:spLocks noChangeArrowheads="1"/>
        </xdr:cNvSpPr>
      </xdr:nvSpPr>
      <xdr:spPr>
        <a:xfrm>
          <a:off x="66675" y="12401550"/>
          <a:ext cx="352425" cy="1143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52</xdr:row>
      <xdr:rowOff>38100</xdr:rowOff>
    </xdr:from>
    <xdr:ext cx="352425" cy="114300"/>
    <xdr:sp>
      <xdr:nvSpPr>
        <xdr:cNvPr id="7" name="Text Box 1"/>
        <xdr:cNvSpPr txBox="1">
          <a:spLocks noChangeArrowheads="1"/>
        </xdr:cNvSpPr>
      </xdr:nvSpPr>
      <xdr:spPr>
        <a:xfrm>
          <a:off x="66675" y="11639550"/>
          <a:ext cx="3524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53</xdr:row>
      <xdr:rowOff>38100</xdr:rowOff>
    </xdr:from>
    <xdr:ext cx="352425" cy="114300"/>
    <xdr:sp>
      <xdr:nvSpPr>
        <xdr:cNvPr id="8" name="Text Box 2"/>
        <xdr:cNvSpPr txBox="1">
          <a:spLocks noChangeArrowheads="1"/>
        </xdr:cNvSpPr>
      </xdr:nvSpPr>
      <xdr:spPr>
        <a:xfrm>
          <a:off x="66675" y="11830050"/>
          <a:ext cx="352425" cy="1143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54</xdr:row>
      <xdr:rowOff>38100</xdr:rowOff>
    </xdr:from>
    <xdr:ext cx="352425" cy="114300"/>
    <xdr:sp>
      <xdr:nvSpPr>
        <xdr:cNvPr id="9" name="Text Box 3"/>
        <xdr:cNvSpPr txBox="1">
          <a:spLocks noChangeArrowheads="1"/>
        </xdr:cNvSpPr>
      </xdr:nvSpPr>
      <xdr:spPr>
        <a:xfrm>
          <a:off x="66675" y="12020550"/>
          <a:ext cx="352425" cy="1143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57</xdr:row>
      <xdr:rowOff>38100</xdr:rowOff>
    </xdr:from>
    <xdr:ext cx="352425" cy="114300"/>
    <xdr:sp>
      <xdr:nvSpPr>
        <xdr:cNvPr id="10" name="Text Box 4"/>
        <xdr:cNvSpPr txBox="1">
          <a:spLocks noChangeArrowheads="1"/>
        </xdr:cNvSpPr>
      </xdr:nvSpPr>
      <xdr:spPr>
        <a:xfrm>
          <a:off x="66675" y="12592050"/>
          <a:ext cx="352425" cy="1143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55</xdr:row>
      <xdr:rowOff>38100</xdr:rowOff>
    </xdr:from>
    <xdr:ext cx="352425" cy="114300"/>
    <xdr:sp>
      <xdr:nvSpPr>
        <xdr:cNvPr id="11" name="Text Box 5"/>
        <xdr:cNvSpPr txBox="1">
          <a:spLocks noChangeArrowheads="1"/>
        </xdr:cNvSpPr>
      </xdr:nvSpPr>
      <xdr:spPr>
        <a:xfrm>
          <a:off x="66675" y="12211050"/>
          <a:ext cx="352425" cy="1143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56</xdr:row>
      <xdr:rowOff>38100</xdr:rowOff>
    </xdr:from>
    <xdr:ext cx="352425" cy="114300"/>
    <xdr:sp>
      <xdr:nvSpPr>
        <xdr:cNvPr id="12" name="Text Box 10"/>
        <xdr:cNvSpPr txBox="1">
          <a:spLocks noChangeArrowheads="1"/>
        </xdr:cNvSpPr>
      </xdr:nvSpPr>
      <xdr:spPr>
        <a:xfrm>
          <a:off x="66675" y="12401550"/>
          <a:ext cx="352425" cy="1143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52</xdr:row>
      <xdr:rowOff>38100</xdr:rowOff>
    </xdr:from>
    <xdr:ext cx="352425" cy="114300"/>
    <xdr:sp>
      <xdr:nvSpPr>
        <xdr:cNvPr id="13" name="Text Box 1"/>
        <xdr:cNvSpPr txBox="1">
          <a:spLocks noChangeArrowheads="1"/>
        </xdr:cNvSpPr>
      </xdr:nvSpPr>
      <xdr:spPr>
        <a:xfrm>
          <a:off x="66675" y="11639550"/>
          <a:ext cx="3524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53</xdr:row>
      <xdr:rowOff>38100</xdr:rowOff>
    </xdr:from>
    <xdr:ext cx="352425" cy="114300"/>
    <xdr:sp>
      <xdr:nvSpPr>
        <xdr:cNvPr id="14" name="Text Box 2"/>
        <xdr:cNvSpPr txBox="1">
          <a:spLocks noChangeArrowheads="1"/>
        </xdr:cNvSpPr>
      </xdr:nvSpPr>
      <xdr:spPr>
        <a:xfrm>
          <a:off x="66675" y="11830050"/>
          <a:ext cx="352425" cy="1143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54</xdr:row>
      <xdr:rowOff>38100</xdr:rowOff>
    </xdr:from>
    <xdr:ext cx="352425" cy="114300"/>
    <xdr:sp>
      <xdr:nvSpPr>
        <xdr:cNvPr id="15" name="Text Box 3"/>
        <xdr:cNvSpPr txBox="1">
          <a:spLocks noChangeArrowheads="1"/>
        </xdr:cNvSpPr>
      </xdr:nvSpPr>
      <xdr:spPr>
        <a:xfrm>
          <a:off x="66675" y="12020550"/>
          <a:ext cx="352425" cy="1143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57</xdr:row>
      <xdr:rowOff>38100</xdr:rowOff>
    </xdr:from>
    <xdr:ext cx="352425" cy="114300"/>
    <xdr:sp>
      <xdr:nvSpPr>
        <xdr:cNvPr id="16" name="Text Box 4"/>
        <xdr:cNvSpPr txBox="1">
          <a:spLocks noChangeArrowheads="1"/>
        </xdr:cNvSpPr>
      </xdr:nvSpPr>
      <xdr:spPr>
        <a:xfrm>
          <a:off x="66675" y="12592050"/>
          <a:ext cx="352425" cy="1143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55</xdr:row>
      <xdr:rowOff>38100</xdr:rowOff>
    </xdr:from>
    <xdr:ext cx="352425" cy="114300"/>
    <xdr:sp>
      <xdr:nvSpPr>
        <xdr:cNvPr id="17" name="Text Box 5"/>
        <xdr:cNvSpPr txBox="1">
          <a:spLocks noChangeArrowheads="1"/>
        </xdr:cNvSpPr>
      </xdr:nvSpPr>
      <xdr:spPr>
        <a:xfrm>
          <a:off x="66675" y="12211050"/>
          <a:ext cx="352425" cy="1143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56</xdr:row>
      <xdr:rowOff>38100</xdr:rowOff>
    </xdr:from>
    <xdr:ext cx="352425" cy="114300"/>
    <xdr:sp>
      <xdr:nvSpPr>
        <xdr:cNvPr id="18" name="Text Box 10"/>
        <xdr:cNvSpPr txBox="1">
          <a:spLocks noChangeArrowheads="1"/>
        </xdr:cNvSpPr>
      </xdr:nvSpPr>
      <xdr:spPr>
        <a:xfrm>
          <a:off x="66675" y="12401550"/>
          <a:ext cx="352425" cy="1143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52</xdr:row>
      <xdr:rowOff>38100</xdr:rowOff>
    </xdr:from>
    <xdr:ext cx="352425" cy="114300"/>
    <xdr:sp>
      <xdr:nvSpPr>
        <xdr:cNvPr id="19" name="Text Box 1"/>
        <xdr:cNvSpPr txBox="1">
          <a:spLocks noChangeArrowheads="1"/>
        </xdr:cNvSpPr>
      </xdr:nvSpPr>
      <xdr:spPr>
        <a:xfrm>
          <a:off x="66675" y="11639550"/>
          <a:ext cx="3524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53</xdr:row>
      <xdr:rowOff>38100</xdr:rowOff>
    </xdr:from>
    <xdr:ext cx="352425" cy="114300"/>
    <xdr:sp>
      <xdr:nvSpPr>
        <xdr:cNvPr id="20" name="Text Box 2"/>
        <xdr:cNvSpPr txBox="1">
          <a:spLocks noChangeArrowheads="1"/>
        </xdr:cNvSpPr>
      </xdr:nvSpPr>
      <xdr:spPr>
        <a:xfrm>
          <a:off x="66675" y="11830050"/>
          <a:ext cx="352425" cy="1143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54</xdr:row>
      <xdr:rowOff>38100</xdr:rowOff>
    </xdr:from>
    <xdr:ext cx="352425" cy="114300"/>
    <xdr:sp>
      <xdr:nvSpPr>
        <xdr:cNvPr id="21" name="Text Box 3"/>
        <xdr:cNvSpPr txBox="1">
          <a:spLocks noChangeArrowheads="1"/>
        </xdr:cNvSpPr>
      </xdr:nvSpPr>
      <xdr:spPr>
        <a:xfrm>
          <a:off x="66675" y="12020550"/>
          <a:ext cx="352425" cy="1143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57</xdr:row>
      <xdr:rowOff>38100</xdr:rowOff>
    </xdr:from>
    <xdr:ext cx="352425" cy="114300"/>
    <xdr:sp>
      <xdr:nvSpPr>
        <xdr:cNvPr id="22" name="Text Box 4"/>
        <xdr:cNvSpPr txBox="1">
          <a:spLocks noChangeArrowheads="1"/>
        </xdr:cNvSpPr>
      </xdr:nvSpPr>
      <xdr:spPr>
        <a:xfrm>
          <a:off x="66675" y="12592050"/>
          <a:ext cx="352425" cy="1143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55</xdr:row>
      <xdr:rowOff>38100</xdr:rowOff>
    </xdr:from>
    <xdr:ext cx="352425" cy="114300"/>
    <xdr:sp>
      <xdr:nvSpPr>
        <xdr:cNvPr id="23" name="Text Box 5"/>
        <xdr:cNvSpPr txBox="1">
          <a:spLocks noChangeArrowheads="1"/>
        </xdr:cNvSpPr>
      </xdr:nvSpPr>
      <xdr:spPr>
        <a:xfrm>
          <a:off x="66675" y="12211050"/>
          <a:ext cx="352425" cy="1143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56</xdr:row>
      <xdr:rowOff>38100</xdr:rowOff>
    </xdr:from>
    <xdr:ext cx="352425" cy="114300"/>
    <xdr:sp>
      <xdr:nvSpPr>
        <xdr:cNvPr id="24" name="Text Box 10"/>
        <xdr:cNvSpPr txBox="1">
          <a:spLocks noChangeArrowheads="1"/>
        </xdr:cNvSpPr>
      </xdr:nvSpPr>
      <xdr:spPr>
        <a:xfrm>
          <a:off x="66675" y="12401550"/>
          <a:ext cx="352425" cy="1143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114300</xdr:colOff>
      <xdr:row>0</xdr:row>
      <xdr:rowOff>133350</xdr:rowOff>
    </xdr:from>
    <xdr:to>
      <xdr:col>0</xdr:col>
      <xdr:colOff>981075</xdr:colOff>
      <xdr:row>4</xdr:row>
      <xdr:rowOff>38100</xdr:rowOff>
    </xdr:to>
    <xdr:pic>
      <xdr:nvPicPr>
        <xdr:cNvPr id="25" name="Picture 2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33350"/>
          <a:ext cx="866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4:P134"/>
  <sheetViews>
    <sheetView zoomScaleSheetLayoutView="100" workbookViewId="0" topLeftCell="A1">
      <selection activeCell="A7" sqref="A7:E7"/>
    </sheetView>
  </sheetViews>
  <sheetFormatPr defaultColWidth="0" defaultRowHeight="15" zeroHeight="1"/>
  <cols>
    <col min="1" max="1" width="36.57421875" style="21" customWidth="1"/>
    <col min="2" max="2" width="15.57421875" style="21" customWidth="1"/>
    <col min="3" max="3" width="21.28125" style="21" customWidth="1"/>
    <col min="4" max="4" width="23.28125" style="4" customWidth="1"/>
    <col min="5" max="5" width="19.7109375" style="4" bestFit="1" customWidth="1"/>
    <col min="6" max="6" width="0.2890625" style="4" customWidth="1"/>
    <col min="7" max="7" width="16.140625" style="4" hidden="1" customWidth="1"/>
    <col min="8" max="8" width="9.00390625" style="6" hidden="1" customWidth="1"/>
    <col min="9" max="10" width="9.00390625" style="4" hidden="1" customWidth="1"/>
    <col min="11" max="11" width="14.00390625" style="4" hidden="1" customWidth="1"/>
    <col min="12" max="12" width="15.28125" style="4" hidden="1" customWidth="1"/>
    <col min="13" max="13" width="9.00390625" style="4" hidden="1" customWidth="1"/>
    <col min="14" max="14" width="9.7109375" style="4" hidden="1" customWidth="1"/>
    <col min="15" max="15" width="7.57421875" style="4" hidden="1" customWidth="1"/>
    <col min="16" max="16" width="4.57421875" style="4" hidden="1" customWidth="1"/>
    <col min="17" max="17" width="9.00390625" style="4" hidden="1" customWidth="1"/>
    <col min="18" max="18" width="9.421875" style="4" hidden="1" customWidth="1"/>
    <col min="19" max="19" width="4.00390625" style="4" hidden="1" customWidth="1"/>
    <col min="20" max="16384" width="0" style="4" hidden="1" customWidth="1"/>
  </cols>
  <sheetData>
    <row r="1" ht="15"/>
    <row r="2" ht="16.5" customHeight="1"/>
    <row r="3" ht="15"/>
    <row r="4" ht="15">
      <c r="B4" s="159"/>
    </row>
    <row r="5" ht="15">
      <c r="A5" s="202"/>
    </row>
    <row r="6" ht="17.25" customHeight="1"/>
    <row r="7" spans="1:16" ht="40.5" customHeight="1">
      <c r="A7" s="325" t="s">
        <v>114</v>
      </c>
      <c r="B7" s="326"/>
      <c r="C7" s="326"/>
      <c r="D7" s="326"/>
      <c r="E7" s="326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7" ht="18.75">
      <c r="A8" s="262"/>
      <c r="B8" s="174"/>
      <c r="C8" s="174"/>
      <c r="D8" s="15"/>
      <c r="E8" s="15"/>
      <c r="F8" s="15"/>
      <c r="G8" s="15"/>
    </row>
    <row r="9" spans="1:16" ht="63" customHeight="1">
      <c r="A9" s="137" t="s">
        <v>115</v>
      </c>
      <c r="B9" s="334"/>
      <c r="C9" s="335"/>
      <c r="D9" s="335"/>
      <c r="E9" s="336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</row>
    <row r="10" spans="1:16" ht="15">
      <c r="A10" s="137" t="s">
        <v>116</v>
      </c>
      <c r="B10" s="324"/>
      <c r="C10" s="322"/>
      <c r="D10" s="322"/>
      <c r="E10" s="323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</row>
    <row r="11" spans="1:9" ht="31.5" customHeight="1">
      <c r="A11" s="203"/>
      <c r="B11" s="93"/>
      <c r="C11" s="93"/>
      <c r="D11" s="93"/>
      <c r="E11" s="93"/>
      <c r="F11" s="93"/>
      <c r="G11" s="93"/>
      <c r="H11" s="48"/>
      <c r="I11" s="17"/>
    </row>
    <row r="12" spans="1:7" ht="15.75">
      <c r="A12" s="329" t="s">
        <v>117</v>
      </c>
      <c r="B12" s="330"/>
      <c r="C12" s="174"/>
      <c r="D12" s="15"/>
      <c r="E12" s="15"/>
      <c r="F12" s="15"/>
      <c r="G12" s="15"/>
    </row>
    <row r="13" spans="1:7" ht="15.75">
      <c r="A13" s="211"/>
      <c r="B13" s="174"/>
      <c r="C13" s="174"/>
      <c r="D13" s="15"/>
      <c r="E13" s="15"/>
      <c r="F13" s="15"/>
      <c r="G13" s="15"/>
    </row>
    <row r="14" spans="1:7" ht="15">
      <c r="A14" s="263" t="s">
        <v>118</v>
      </c>
      <c r="B14" s="45"/>
      <c r="C14" s="45"/>
      <c r="D14" s="15"/>
      <c r="E14" s="15"/>
      <c r="F14" s="15"/>
      <c r="G14" s="15"/>
    </row>
    <row r="15" spans="1:7" ht="15">
      <c r="A15" s="6" t="s">
        <v>119</v>
      </c>
      <c r="B15" s="45"/>
      <c r="C15" s="45"/>
      <c r="D15" s="15"/>
      <c r="E15" s="15"/>
      <c r="F15" s="15"/>
      <c r="G15" s="15"/>
    </row>
    <row r="16" spans="1:7" ht="15">
      <c r="A16" s="6" t="s">
        <v>120</v>
      </c>
      <c r="B16" s="45"/>
      <c r="C16" s="45"/>
      <c r="D16" s="15"/>
      <c r="E16" s="15"/>
      <c r="F16" s="15"/>
      <c r="G16" s="15"/>
    </row>
    <row r="17" spans="1:7" ht="14.25" customHeight="1">
      <c r="A17" s="263" t="s">
        <v>121</v>
      </c>
      <c r="B17" s="45"/>
      <c r="C17" s="45"/>
      <c r="D17" s="15"/>
      <c r="E17" s="15"/>
      <c r="F17" s="15"/>
      <c r="G17" s="15"/>
    </row>
    <row r="18" spans="1:7" ht="14.25" customHeight="1">
      <c r="A18" s="263" t="s">
        <v>122</v>
      </c>
      <c r="B18" s="45"/>
      <c r="C18" s="45"/>
      <c r="D18" s="15"/>
      <c r="E18" s="15"/>
      <c r="F18" s="15"/>
      <c r="G18" s="15"/>
    </row>
    <row r="19" spans="1:7" ht="14.25" customHeight="1">
      <c r="A19" s="6" t="s">
        <v>123</v>
      </c>
      <c r="B19" s="45"/>
      <c r="C19" s="45"/>
      <c r="D19" s="15"/>
      <c r="E19" s="15"/>
      <c r="F19" s="15"/>
      <c r="G19" s="15"/>
    </row>
    <row r="20" spans="1:7" ht="14.25" customHeight="1">
      <c r="A20" s="6" t="s">
        <v>124</v>
      </c>
      <c r="B20" s="45"/>
      <c r="C20" s="45"/>
      <c r="D20" s="15"/>
      <c r="E20" s="15"/>
      <c r="F20" s="15"/>
      <c r="G20" s="15"/>
    </row>
    <row r="21" spans="1:7" ht="14.25" customHeight="1">
      <c r="A21" s="6" t="s">
        <v>125</v>
      </c>
      <c r="B21" s="45"/>
      <c r="C21" s="45"/>
      <c r="D21" s="15"/>
      <c r="E21" s="15"/>
      <c r="F21" s="15"/>
      <c r="G21" s="15"/>
    </row>
    <row r="22" spans="1:7" ht="14.25" customHeight="1">
      <c r="A22" s="263" t="s">
        <v>126</v>
      </c>
      <c r="B22" s="45"/>
      <c r="C22" s="45"/>
      <c r="D22" s="15"/>
      <c r="E22" s="15"/>
      <c r="F22" s="15"/>
      <c r="G22" s="15"/>
    </row>
    <row r="23" spans="1:7" ht="24" customHeight="1">
      <c r="A23" s="36"/>
      <c r="B23" s="45"/>
      <c r="C23" s="45"/>
      <c r="D23" s="15"/>
      <c r="E23" s="15"/>
      <c r="F23" s="15"/>
      <c r="G23" s="15"/>
    </row>
    <row r="24" spans="1:7" ht="30.75" customHeight="1">
      <c r="A24" s="332" t="s">
        <v>127</v>
      </c>
      <c r="B24" s="333"/>
      <c r="C24" s="333"/>
      <c r="D24" s="15"/>
      <c r="E24" s="15"/>
      <c r="F24" s="15"/>
      <c r="G24" s="15"/>
    </row>
    <row r="25" spans="1:8" s="1" customFormat="1" ht="15">
      <c r="A25" s="212"/>
      <c r="B25" s="213"/>
      <c r="C25" s="213"/>
      <c r="D25" s="94"/>
      <c r="E25" s="94"/>
      <c r="F25" s="94"/>
      <c r="G25" s="94"/>
      <c r="H25" s="7"/>
    </row>
    <row r="26" spans="1:13" ht="14.25" customHeight="1">
      <c r="A26" s="331" t="s">
        <v>128</v>
      </c>
      <c r="B26" s="331"/>
      <c r="C26" s="331"/>
      <c r="D26" s="95"/>
      <c r="E26" s="95"/>
      <c r="F26" s="95"/>
      <c r="G26" s="95"/>
      <c r="H26" s="95" t="s">
        <v>53</v>
      </c>
      <c r="I26" s="95"/>
      <c r="J26" s="95"/>
      <c r="K26" s="95"/>
      <c r="L26" s="95"/>
      <c r="M26" s="95"/>
    </row>
    <row r="27" spans="1:7" ht="30">
      <c r="A27" s="264" t="s">
        <v>129</v>
      </c>
      <c r="B27" s="264" t="s">
        <v>130</v>
      </c>
      <c r="C27" s="265" t="s">
        <v>131</v>
      </c>
      <c r="D27" s="266" t="s">
        <v>132</v>
      </c>
      <c r="E27" s="267"/>
      <c r="F27"/>
      <c r="G27"/>
    </row>
    <row r="28" spans="1:13" ht="15">
      <c r="A28" s="160" t="s">
        <v>109</v>
      </c>
      <c r="B28" s="160" t="s">
        <v>104</v>
      </c>
      <c r="C28" s="11"/>
      <c r="D28" s="234">
        <f>'3. General Part'!D292</f>
      </c>
      <c r="E28" s="233"/>
      <c r="F28"/>
      <c r="G28"/>
      <c r="H28" s="126" t="s">
        <v>29</v>
      </c>
      <c r="I28" s="4">
        <v>1</v>
      </c>
      <c r="K28" s="4">
        <f>SUMIF(E28:E47,"€",I28:I47)</f>
        <v>0</v>
      </c>
      <c r="L28" s="4">
        <f>SUMIF(E28:E47,"HRK",I28:I47)</f>
        <v>0</v>
      </c>
      <c r="M28" s="4">
        <f>K28+L28</f>
        <v>0</v>
      </c>
    </row>
    <row r="29" spans="1:12" ht="15">
      <c r="A29" s="160" t="s">
        <v>110</v>
      </c>
      <c r="B29" s="160" t="s">
        <v>105</v>
      </c>
      <c r="C29" s="11"/>
      <c r="D29" s="96">
        <f>'3. General Part'!D293</f>
      </c>
      <c r="E29" s="235"/>
      <c r="F29"/>
      <c r="G29"/>
      <c r="I29" s="4">
        <v>1</v>
      </c>
      <c r="K29" s="4">
        <f aca="true" t="shared" si="0" ref="K29:K46">SUMIF(D29:D48,"€",H29:H48)</f>
        <v>0</v>
      </c>
      <c r="L29" s="4">
        <f aca="true" t="shared" si="1" ref="L29:L46">SUMIF(D29:D48,"HRK",H29:H48)</f>
        <v>0</v>
      </c>
    </row>
    <row r="30" spans="1:12" ht="15">
      <c r="A30" s="160" t="s">
        <v>111</v>
      </c>
      <c r="B30" s="160" t="s">
        <v>106</v>
      </c>
      <c r="C30" s="11"/>
      <c r="D30" s="96">
        <f>'3. General Part'!D294</f>
      </c>
      <c r="E30" s="233"/>
      <c r="F30"/>
      <c r="G30"/>
      <c r="H30" s="7"/>
      <c r="I30" s="4">
        <v>1</v>
      </c>
      <c r="K30" s="4">
        <f t="shared" si="0"/>
        <v>0</v>
      </c>
      <c r="L30" s="4">
        <f t="shared" si="1"/>
        <v>0</v>
      </c>
    </row>
    <row r="31" spans="1:12" ht="15">
      <c r="A31" s="160" t="s">
        <v>112</v>
      </c>
      <c r="B31" s="160" t="s">
        <v>107</v>
      </c>
      <c r="C31" s="11"/>
      <c r="D31" s="96">
        <f>'3. General Part'!D295</f>
      </c>
      <c r="E31" s="233"/>
      <c r="F31"/>
      <c r="G31"/>
      <c r="I31" s="4">
        <v>1</v>
      </c>
      <c r="K31" s="4">
        <f t="shared" si="0"/>
        <v>0</v>
      </c>
      <c r="L31" s="4">
        <f t="shared" si="1"/>
        <v>0</v>
      </c>
    </row>
    <row r="32" spans="1:12" ht="15">
      <c r="A32" s="160" t="s">
        <v>113</v>
      </c>
      <c r="B32" s="160" t="s">
        <v>108</v>
      </c>
      <c r="C32" s="11"/>
      <c r="D32" s="96">
        <f>'3. General Part'!D296</f>
      </c>
      <c r="E32" s="233"/>
      <c r="F32"/>
      <c r="G32"/>
      <c r="I32" s="4">
        <v>1</v>
      </c>
      <c r="K32" s="4">
        <f t="shared" si="0"/>
        <v>0</v>
      </c>
      <c r="L32" s="4">
        <f t="shared" si="1"/>
        <v>0</v>
      </c>
    </row>
    <row r="33" spans="1:12" ht="15">
      <c r="A33" s="160" t="s">
        <v>74</v>
      </c>
      <c r="B33" s="160" t="s">
        <v>89</v>
      </c>
      <c r="C33" s="11"/>
      <c r="D33" s="96">
        <f>'3. General Part'!D297</f>
      </c>
      <c r="E33" s="233"/>
      <c r="F33"/>
      <c r="G33"/>
      <c r="I33" s="4">
        <v>1</v>
      </c>
      <c r="K33" s="4">
        <f t="shared" si="0"/>
        <v>0</v>
      </c>
      <c r="L33" s="4">
        <f t="shared" si="1"/>
        <v>0</v>
      </c>
    </row>
    <row r="34" spans="1:12" ht="15">
      <c r="A34" s="160" t="s">
        <v>75</v>
      </c>
      <c r="B34" s="160" t="s">
        <v>90</v>
      </c>
      <c r="C34" s="11"/>
      <c r="D34" s="96">
        <f>'3. General Part'!D298</f>
      </c>
      <c r="E34" s="233"/>
      <c r="F34"/>
      <c r="G34"/>
      <c r="I34" s="4">
        <v>1</v>
      </c>
      <c r="K34" s="4">
        <f t="shared" si="0"/>
        <v>0</v>
      </c>
      <c r="L34" s="4">
        <f t="shared" si="1"/>
        <v>0</v>
      </c>
    </row>
    <row r="35" spans="1:12" ht="15">
      <c r="A35" s="160" t="s">
        <v>76</v>
      </c>
      <c r="B35" s="160" t="s">
        <v>91</v>
      </c>
      <c r="C35" s="11"/>
      <c r="D35" s="96">
        <f>'3. General Part'!D299</f>
      </c>
      <c r="E35" s="233"/>
      <c r="F35"/>
      <c r="G35"/>
      <c r="I35" s="4">
        <v>1</v>
      </c>
      <c r="K35" s="4">
        <f t="shared" si="0"/>
        <v>0</v>
      </c>
      <c r="L35" s="4">
        <f t="shared" si="1"/>
        <v>0</v>
      </c>
    </row>
    <row r="36" spans="1:12" ht="15">
      <c r="A36" s="160" t="s">
        <v>77</v>
      </c>
      <c r="B36" s="160" t="s">
        <v>92</v>
      </c>
      <c r="C36" s="11"/>
      <c r="D36" s="96">
        <f>'3. General Part'!D300</f>
      </c>
      <c r="E36" s="233"/>
      <c r="F36"/>
      <c r="G36"/>
      <c r="I36" s="4">
        <v>1</v>
      </c>
      <c r="K36" s="4">
        <f t="shared" si="0"/>
        <v>0</v>
      </c>
      <c r="L36" s="4">
        <f t="shared" si="1"/>
        <v>0</v>
      </c>
    </row>
    <row r="37" spans="1:12" ht="15">
      <c r="A37" s="160" t="s">
        <v>78</v>
      </c>
      <c r="B37" s="160" t="s">
        <v>93</v>
      </c>
      <c r="C37" s="11"/>
      <c r="D37" s="96">
        <f>'3. General Part'!D301</f>
      </c>
      <c r="E37" s="233"/>
      <c r="F37"/>
      <c r="G37"/>
      <c r="I37" s="4">
        <v>1</v>
      </c>
      <c r="K37" s="4">
        <f t="shared" si="0"/>
        <v>0</v>
      </c>
      <c r="L37" s="4">
        <f t="shared" si="1"/>
        <v>0</v>
      </c>
    </row>
    <row r="38" spans="1:12" ht="15">
      <c r="A38" s="160" t="s">
        <v>79</v>
      </c>
      <c r="B38" s="160" t="s">
        <v>94</v>
      </c>
      <c r="C38" s="11"/>
      <c r="D38" s="96">
        <f>'3. General Part'!D302</f>
      </c>
      <c r="E38" s="233"/>
      <c r="F38"/>
      <c r="G38"/>
      <c r="I38" s="4">
        <v>1</v>
      </c>
      <c r="K38" s="4">
        <f t="shared" si="0"/>
        <v>0</v>
      </c>
      <c r="L38" s="4">
        <f t="shared" si="1"/>
        <v>0</v>
      </c>
    </row>
    <row r="39" spans="1:12" ht="15">
      <c r="A39" s="160" t="s">
        <v>80</v>
      </c>
      <c r="B39" s="160" t="s">
        <v>95</v>
      </c>
      <c r="C39" s="11"/>
      <c r="D39" s="96">
        <f>'3. General Part'!D303</f>
      </c>
      <c r="E39" s="233"/>
      <c r="F39"/>
      <c r="G39"/>
      <c r="I39" s="6">
        <v>1</v>
      </c>
      <c r="J39" s="6"/>
      <c r="K39" s="4">
        <f t="shared" si="0"/>
        <v>0</v>
      </c>
      <c r="L39" s="4">
        <f t="shared" si="1"/>
        <v>0</v>
      </c>
    </row>
    <row r="40" spans="1:12" ht="15">
      <c r="A40" s="160" t="s">
        <v>81</v>
      </c>
      <c r="B40" s="160" t="s">
        <v>96</v>
      </c>
      <c r="C40" s="11"/>
      <c r="D40" s="96">
        <f>'3. General Part'!D304</f>
      </c>
      <c r="E40" s="233"/>
      <c r="F40"/>
      <c r="G40"/>
      <c r="I40" s="6">
        <v>1</v>
      </c>
      <c r="J40" s="6"/>
      <c r="K40" s="4">
        <f t="shared" si="0"/>
        <v>0</v>
      </c>
      <c r="L40" s="4">
        <f t="shared" si="1"/>
        <v>0</v>
      </c>
    </row>
    <row r="41" spans="1:12" ht="15">
      <c r="A41" s="160" t="s">
        <v>82</v>
      </c>
      <c r="B41" s="160" t="s">
        <v>97</v>
      </c>
      <c r="C41" s="11"/>
      <c r="D41" s="96">
        <f>'3. General Part'!D305</f>
      </c>
      <c r="E41" s="233"/>
      <c r="F41"/>
      <c r="G41"/>
      <c r="I41" s="6">
        <v>1</v>
      </c>
      <c r="J41" s="6"/>
      <c r="K41" s="4">
        <f t="shared" si="0"/>
        <v>0</v>
      </c>
      <c r="L41" s="4">
        <f t="shared" si="1"/>
        <v>0</v>
      </c>
    </row>
    <row r="42" spans="1:12" ht="15">
      <c r="A42" s="160" t="s">
        <v>83</v>
      </c>
      <c r="B42" s="160" t="s">
        <v>98</v>
      </c>
      <c r="C42" s="11"/>
      <c r="D42" s="96">
        <f>'3. General Part'!D306</f>
      </c>
      <c r="E42" s="233"/>
      <c r="F42"/>
      <c r="G42"/>
      <c r="I42" s="6">
        <v>1</v>
      </c>
      <c r="J42" s="6"/>
      <c r="K42" s="4">
        <f t="shared" si="0"/>
        <v>0</v>
      </c>
      <c r="L42" s="4">
        <f t="shared" si="1"/>
        <v>0</v>
      </c>
    </row>
    <row r="43" spans="1:12" ht="15">
      <c r="A43" s="160" t="s">
        <v>84</v>
      </c>
      <c r="B43" s="160" t="s">
        <v>99</v>
      </c>
      <c r="C43" s="11"/>
      <c r="D43" s="96">
        <f>'3. General Part'!D307</f>
      </c>
      <c r="E43" s="233"/>
      <c r="F43"/>
      <c r="G43"/>
      <c r="I43" s="6">
        <v>1</v>
      </c>
      <c r="J43" s="6"/>
      <c r="K43" s="4">
        <f t="shared" si="0"/>
        <v>0</v>
      </c>
      <c r="L43" s="4">
        <f t="shared" si="1"/>
        <v>0</v>
      </c>
    </row>
    <row r="44" spans="1:12" ht="15">
      <c r="A44" s="160" t="s">
        <v>85</v>
      </c>
      <c r="B44" s="160" t="s">
        <v>100</v>
      </c>
      <c r="C44" s="11"/>
      <c r="D44" s="96">
        <f>'3. General Part'!D308</f>
      </c>
      <c r="E44" s="233"/>
      <c r="F44"/>
      <c r="G44"/>
      <c r="I44" s="6">
        <v>1</v>
      </c>
      <c r="J44" s="6"/>
      <c r="K44" s="4">
        <f t="shared" si="0"/>
        <v>0</v>
      </c>
      <c r="L44" s="4">
        <f t="shared" si="1"/>
        <v>0</v>
      </c>
    </row>
    <row r="45" spans="1:12" ht="15">
      <c r="A45" s="160" t="s">
        <v>86</v>
      </c>
      <c r="B45" s="160" t="s">
        <v>101</v>
      </c>
      <c r="C45" s="11"/>
      <c r="D45" s="96">
        <f>'3. General Part'!D309</f>
      </c>
      <c r="E45" s="233"/>
      <c r="F45"/>
      <c r="G45"/>
      <c r="I45" s="6">
        <v>1</v>
      </c>
      <c r="J45" s="6"/>
      <c r="K45" s="4">
        <f t="shared" si="0"/>
        <v>0</v>
      </c>
      <c r="L45" s="4">
        <f t="shared" si="1"/>
        <v>0</v>
      </c>
    </row>
    <row r="46" spans="1:12" ht="15">
      <c r="A46" s="160" t="s">
        <v>87</v>
      </c>
      <c r="B46" s="160" t="s">
        <v>102</v>
      </c>
      <c r="C46" s="11"/>
      <c r="D46" s="96">
        <f>'3. General Part'!D310</f>
      </c>
      <c r="E46" s="233"/>
      <c r="F46"/>
      <c r="G46"/>
      <c r="I46" s="4">
        <v>1</v>
      </c>
      <c r="K46" s="4">
        <f t="shared" si="0"/>
        <v>0</v>
      </c>
      <c r="L46" s="4">
        <f t="shared" si="1"/>
        <v>0</v>
      </c>
    </row>
    <row r="47" spans="1:12" ht="15">
      <c r="A47" s="160" t="s">
        <v>88</v>
      </c>
      <c r="B47" s="160" t="s">
        <v>103</v>
      </c>
      <c r="C47" s="11"/>
      <c r="D47" s="96">
        <f>'3. General Part'!D311</f>
      </c>
      <c r="E47" s="233"/>
      <c r="F47" s="92" t="str">
        <f>IF(M28=20,"all currencies","miss currencies")</f>
        <v>miss currencies</v>
      </c>
      <c r="G47"/>
      <c r="I47" s="4">
        <v>1</v>
      </c>
      <c r="K47" s="4">
        <f>SUMIF(D47:D58,"€",H47:H58)</f>
        <v>0</v>
      </c>
      <c r="L47" s="4">
        <f>SUMIF(D47:D58,"HRK",H47:H58)</f>
        <v>0</v>
      </c>
    </row>
    <row r="48" spans="1:7" ht="15">
      <c r="A48" s="93"/>
      <c r="B48" s="174"/>
      <c r="C48" s="174"/>
      <c r="D48" s="15"/>
      <c r="E48" s="15"/>
      <c r="F48"/>
      <c r="G48"/>
    </row>
    <row r="49" spans="1:7" ht="15">
      <c r="A49" s="268" t="s">
        <v>133</v>
      </c>
      <c r="B49" s="310">
        <v>7.26</v>
      </c>
      <c r="C49" s="97"/>
      <c r="D49" s="15"/>
      <c r="E49" s="15"/>
      <c r="F49" s="15"/>
      <c r="G49" s="15"/>
    </row>
    <row r="50" spans="1:7" ht="15">
      <c r="A50" s="174"/>
      <c r="B50" s="174"/>
      <c r="C50" s="174"/>
      <c r="D50" s="94"/>
      <c r="E50" s="15"/>
      <c r="F50" s="15"/>
      <c r="G50" s="15"/>
    </row>
    <row r="51" spans="1:7" ht="15">
      <c r="A51" s="174"/>
      <c r="B51" s="174"/>
      <c r="C51" s="174"/>
      <c r="D51" s="15"/>
      <c r="E51" s="15"/>
      <c r="F51" s="15"/>
      <c r="G51" s="15"/>
    </row>
    <row r="52" spans="1:7" ht="15">
      <c r="A52" s="269" t="s">
        <v>134</v>
      </c>
      <c r="B52" s="269"/>
      <c r="C52" s="269"/>
      <c r="D52" s="269"/>
      <c r="E52" s="269"/>
      <c r="F52" s="15"/>
      <c r="G52" s="15"/>
    </row>
    <row r="53" spans="1:7" ht="15">
      <c r="A53" s="269" t="s">
        <v>135</v>
      </c>
      <c r="B53" s="269"/>
      <c r="C53" s="269"/>
      <c r="D53" s="269"/>
      <c r="E53" s="269"/>
      <c r="F53" s="15"/>
      <c r="G53" s="15"/>
    </row>
    <row r="54" spans="1:7" ht="15">
      <c r="A54" s="269" t="s">
        <v>136</v>
      </c>
      <c r="B54" s="269"/>
      <c r="C54" s="269"/>
      <c r="D54" s="269"/>
      <c r="E54" s="269"/>
      <c r="F54" s="15"/>
      <c r="G54" s="15"/>
    </row>
    <row r="55" spans="1:7" ht="15">
      <c r="A55" s="269" t="s">
        <v>137</v>
      </c>
      <c r="B55" s="269"/>
      <c r="C55" s="269"/>
      <c r="D55" s="269"/>
      <c r="E55" s="269"/>
      <c r="F55" s="15"/>
      <c r="G55" s="15"/>
    </row>
    <row r="56" spans="1:7" ht="15">
      <c r="A56" s="269" t="s">
        <v>138</v>
      </c>
      <c r="B56" s="269"/>
      <c r="C56" s="269"/>
      <c r="D56" s="269"/>
      <c r="E56" s="269"/>
      <c r="F56" s="15"/>
      <c r="G56" s="15"/>
    </row>
    <row r="57" spans="1:7" ht="15">
      <c r="A57" s="269" t="s">
        <v>139</v>
      </c>
      <c r="B57" s="269"/>
      <c r="C57" s="269"/>
      <c r="D57" s="269"/>
      <c r="E57" s="269"/>
      <c r="F57" s="15"/>
      <c r="G57" s="15"/>
    </row>
    <row r="58" spans="1:7" ht="15">
      <c r="A58" s="269" t="s">
        <v>140</v>
      </c>
      <c r="B58" s="269"/>
      <c r="C58" s="269"/>
      <c r="D58" s="269"/>
      <c r="E58" s="269"/>
      <c r="F58" s="15"/>
      <c r="G58" s="15"/>
    </row>
    <row r="59" spans="1:7" ht="31.5" customHeight="1">
      <c r="A59" s="327" t="s">
        <v>141</v>
      </c>
      <c r="B59" s="328"/>
      <c r="C59" s="328"/>
      <c r="D59" s="328"/>
      <c r="E59" s="328"/>
      <c r="F59" s="21"/>
      <c r="G59" s="21"/>
    </row>
    <row r="60" ht="15"/>
    <row r="61" ht="15"/>
    <row r="62" ht="15"/>
    <row r="63" ht="15"/>
    <row r="64" ht="15"/>
    <row r="65" ht="15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>
      <c r="A127" s="214" t="s">
        <v>39</v>
      </c>
    </row>
    <row r="128" ht="15" hidden="1"/>
    <row r="129" ht="30" hidden="1">
      <c r="A129" s="151" t="s">
        <v>65</v>
      </c>
    </row>
    <row r="130" ht="30" hidden="1">
      <c r="A130" s="151" t="s">
        <v>66</v>
      </c>
    </row>
    <row r="131" ht="15" hidden="1">
      <c r="A131" s="151" t="s">
        <v>67</v>
      </c>
    </row>
    <row r="132" ht="15" hidden="1"/>
    <row r="133" ht="15" hidden="1">
      <c r="A133" s="215" t="s">
        <v>29</v>
      </c>
    </row>
    <row r="134" ht="15" hidden="1">
      <c r="A134" s="215" t="s">
        <v>64</v>
      </c>
    </row>
  </sheetData>
  <sheetProtection password="8499" sheet="1" objects="1" scenarios="1" formatCells="0" formatColumns="0" formatRows="0"/>
  <mergeCells count="7">
    <mergeCell ref="A7:E7"/>
    <mergeCell ref="A59:E59"/>
    <mergeCell ref="A12:B12"/>
    <mergeCell ref="A26:C26"/>
    <mergeCell ref="A24:C24"/>
    <mergeCell ref="B9:E9"/>
    <mergeCell ref="B10:E10"/>
  </mergeCells>
  <dataValidations count="2">
    <dataValidation type="list" allowBlank="1" showInputMessage="1" showErrorMessage="1" sqref="C28:C47">
      <formula1>$A$129:$A$131</formula1>
    </dataValidation>
    <dataValidation type="list" allowBlank="1" showInputMessage="1" showErrorMessage="1" sqref="E28:E48">
      <formula1>$A$133:$A$134</formula1>
    </dataValidation>
  </dataValidations>
  <printOptions/>
  <pageMargins left="0.5118110236220472" right="0.31496062992125984" top="0.3937007874015748" bottom="0.4330708661417323" header="0.15748031496062992" footer="0.2362204724409449"/>
  <pageSetup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W516"/>
  <sheetViews>
    <sheetView zoomScaleSheetLayoutView="25" zoomScalePageLayoutView="50" workbookViewId="0" topLeftCell="A1">
      <selection activeCell="A15" sqref="A15:D15"/>
    </sheetView>
  </sheetViews>
  <sheetFormatPr defaultColWidth="0" defaultRowHeight="15" zeroHeight="1"/>
  <cols>
    <col min="1" max="1" width="23.28125" style="21" customWidth="1"/>
    <col min="2" max="2" width="22.00390625" style="21" customWidth="1"/>
    <col min="3" max="3" width="16.140625" style="21" customWidth="1"/>
    <col min="4" max="4" width="15.00390625" style="21" customWidth="1"/>
    <col min="5" max="5" width="13.421875" style="4" customWidth="1"/>
    <col min="6" max="6" width="14.8515625" style="4" customWidth="1"/>
    <col min="7" max="7" width="12.28125" style="4" customWidth="1"/>
    <col min="8" max="8" width="14.8515625" style="4" customWidth="1"/>
    <col min="9" max="9" width="12.57421875" style="4" customWidth="1"/>
    <col min="10" max="10" width="14.7109375" style="4" customWidth="1"/>
    <col min="11" max="11" width="12.140625" style="4" customWidth="1"/>
    <col min="12" max="12" width="14.7109375" style="4" customWidth="1"/>
    <col min="13" max="13" width="11.57421875" style="4" customWidth="1"/>
    <col min="14" max="14" width="14.7109375" style="4" customWidth="1"/>
    <col min="15" max="15" width="11.57421875" style="4" customWidth="1"/>
    <col min="16" max="16" width="14.8515625" style="4" customWidth="1"/>
    <col min="17" max="17" width="10.8515625" style="4" bestFit="1" customWidth="1"/>
    <col min="18" max="18" width="14.8515625" style="4" customWidth="1"/>
    <col min="19" max="19" width="11.00390625" style="4" bestFit="1" customWidth="1"/>
    <col min="20" max="20" width="14.7109375" style="4" hidden="1" customWidth="1"/>
    <col min="21" max="21" width="15.00390625" style="4" hidden="1" customWidth="1"/>
    <col min="22" max="22" width="12.28125" style="57" hidden="1" customWidth="1"/>
    <col min="23" max="23" width="12.140625" style="4" hidden="1" customWidth="1"/>
    <col min="24" max="24" width="8.140625" style="4" hidden="1" customWidth="1"/>
    <col min="25" max="25" width="13.57421875" style="58" hidden="1" customWidth="1"/>
    <col min="26" max="26" width="6.140625" style="4" hidden="1" customWidth="1"/>
    <col min="27" max="27" width="13.57421875" style="4" hidden="1" customWidth="1"/>
    <col min="28" max="28" width="10.8515625" style="4" hidden="1" customWidth="1"/>
    <col min="29" max="30" width="12.421875" style="4" hidden="1" customWidth="1"/>
    <col min="31" max="32" width="10.8515625" style="4" hidden="1" customWidth="1"/>
    <col min="33" max="37" width="6.57421875" style="4" hidden="1" customWidth="1"/>
    <col min="38" max="40" width="6.00390625" style="4" hidden="1" customWidth="1"/>
    <col min="41" max="44" width="2.421875" style="4" hidden="1" customWidth="1"/>
    <col min="45" max="48" width="2.00390625" style="4" hidden="1" customWidth="1"/>
    <col min="49" max="51" width="0.9921875" style="4" hidden="1" customWidth="1"/>
    <col min="52" max="16384" width="9.140625" style="4" hidden="1" customWidth="1"/>
  </cols>
  <sheetData>
    <row r="1" spans="22:25" ht="21" customHeight="1">
      <c r="V1" s="4"/>
      <c r="Y1" s="4"/>
    </row>
    <row r="2" spans="22:25" ht="15">
      <c r="V2" s="4"/>
      <c r="Y2" s="4"/>
    </row>
    <row r="3" spans="22:25" ht="15">
      <c r="V3" s="4"/>
      <c r="Y3" s="4"/>
    </row>
    <row r="4" spans="22:25" ht="15">
      <c r="V4" s="4"/>
      <c r="Y4" s="4"/>
    </row>
    <row r="5" spans="2:25" ht="15">
      <c r="B5" s="173"/>
      <c r="V5" s="4"/>
      <c r="Y5" s="4"/>
    </row>
    <row r="6" spans="22:25" ht="11.25" customHeight="1">
      <c r="V6" s="4"/>
      <c r="Y6" s="4"/>
    </row>
    <row r="7" spans="1:25" ht="48" customHeight="1">
      <c r="A7" s="352" t="s">
        <v>142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V7" s="4"/>
      <c r="Y7" s="4"/>
    </row>
    <row r="8" spans="1:25" ht="15">
      <c r="A8" s="174"/>
      <c r="B8" s="174"/>
      <c r="C8" s="174"/>
      <c r="D8" s="174"/>
      <c r="E8" s="15"/>
      <c r="V8" s="4"/>
      <c r="Y8" s="4"/>
    </row>
    <row r="9" spans="1:25" ht="34.5" customHeight="1">
      <c r="A9" s="270" t="s">
        <v>115</v>
      </c>
      <c r="B9" s="354">
        <f>'1. Table of contents'!B9</f>
        <v>0</v>
      </c>
      <c r="C9" s="355"/>
      <c r="D9" s="355"/>
      <c r="E9" s="355"/>
      <c r="F9" s="356"/>
      <c r="G9" s="356"/>
      <c r="H9" s="356"/>
      <c r="I9" s="356"/>
      <c r="J9" s="356"/>
      <c r="K9" s="356"/>
      <c r="L9" s="357"/>
      <c r="V9" s="4"/>
      <c r="Y9" s="4"/>
    </row>
    <row r="10" spans="1:25" ht="15">
      <c r="A10" s="270" t="s">
        <v>116</v>
      </c>
      <c r="B10" s="354">
        <f>'1. Table of contents'!B10</f>
        <v>0</v>
      </c>
      <c r="C10" s="355"/>
      <c r="D10" s="355"/>
      <c r="E10" s="355"/>
      <c r="F10" s="356"/>
      <c r="G10" s="356"/>
      <c r="H10" s="356"/>
      <c r="I10" s="356"/>
      <c r="J10" s="356"/>
      <c r="K10" s="356"/>
      <c r="L10" s="357"/>
      <c r="V10" s="4"/>
      <c r="Y10" s="4"/>
    </row>
    <row r="11" ht="15"/>
    <row r="12" ht="15"/>
    <row r="13" spans="1:6" ht="30.75" customHeight="1">
      <c r="A13" s="360" t="s">
        <v>143</v>
      </c>
      <c r="B13" s="328"/>
      <c r="C13" s="328"/>
      <c r="D13" s="328"/>
      <c r="E13" s="328"/>
      <c r="F13" s="328"/>
    </row>
    <row r="14" spans="1:6" ht="26.25">
      <c r="A14" s="362" t="s">
        <v>144</v>
      </c>
      <c r="B14" s="363"/>
      <c r="C14" s="364"/>
      <c r="D14" s="364"/>
      <c r="F14" s="41" t="s">
        <v>146</v>
      </c>
    </row>
    <row r="15" spans="1:4" ht="23.25" customHeight="1">
      <c r="A15" s="361" t="s">
        <v>145</v>
      </c>
      <c r="B15" s="361"/>
      <c r="C15" s="361"/>
      <c r="D15" s="361"/>
    </row>
    <row r="16" spans="20:25" ht="15">
      <c r="T16" s="57"/>
      <c r="V16" s="59"/>
      <c r="Y16" s="60"/>
    </row>
    <row r="17" spans="1:25" ht="17.25" customHeight="1">
      <c r="A17" s="358" t="s">
        <v>147</v>
      </c>
      <c r="B17" s="358" t="s">
        <v>148</v>
      </c>
      <c r="C17" s="365" t="s">
        <v>149</v>
      </c>
      <c r="D17" s="366" t="s">
        <v>150</v>
      </c>
      <c r="E17" s="339">
        <v>2010</v>
      </c>
      <c r="F17" s="340"/>
      <c r="G17" s="339">
        <v>2011</v>
      </c>
      <c r="H17" s="340"/>
      <c r="I17" s="339">
        <v>2012</v>
      </c>
      <c r="J17" s="340"/>
      <c r="K17" s="339">
        <v>2013</v>
      </c>
      <c r="L17" s="340"/>
      <c r="M17" s="339">
        <v>2014</v>
      </c>
      <c r="N17" s="340"/>
      <c r="O17" s="339">
        <v>2015</v>
      </c>
      <c r="P17" s="340"/>
      <c r="Q17" s="337" t="s">
        <v>153</v>
      </c>
      <c r="S17" s="58"/>
      <c r="V17" s="4"/>
      <c r="Y17" s="4"/>
    </row>
    <row r="18" spans="1:29" ht="97.5" customHeight="1">
      <c r="A18" s="359"/>
      <c r="B18" s="359"/>
      <c r="C18" s="359"/>
      <c r="D18" s="359"/>
      <c r="E18" s="271" t="s">
        <v>151</v>
      </c>
      <c r="F18" s="272" t="s">
        <v>152</v>
      </c>
      <c r="G18" s="271" t="s">
        <v>151</v>
      </c>
      <c r="H18" s="272" t="s">
        <v>152</v>
      </c>
      <c r="I18" s="271" t="s">
        <v>151</v>
      </c>
      <c r="J18" s="272" t="s">
        <v>152</v>
      </c>
      <c r="K18" s="271" t="s">
        <v>151</v>
      </c>
      <c r="L18" s="272" t="s">
        <v>152</v>
      </c>
      <c r="M18" s="271" t="s">
        <v>151</v>
      </c>
      <c r="N18" s="272" t="s">
        <v>152</v>
      </c>
      <c r="O18" s="271" t="s">
        <v>151</v>
      </c>
      <c r="P18" s="272" t="s">
        <v>152</v>
      </c>
      <c r="Q18" s="338"/>
      <c r="S18" s="58"/>
      <c r="T18" s="4" t="s">
        <v>54</v>
      </c>
      <c r="V18" s="4"/>
      <c r="X18" s="4">
        <v>2010</v>
      </c>
      <c r="Y18" s="4">
        <v>2011</v>
      </c>
      <c r="Z18" s="4">
        <v>2012</v>
      </c>
      <c r="AA18" s="4">
        <v>2013</v>
      </c>
      <c r="AB18" s="4">
        <v>2014</v>
      </c>
      <c r="AC18" s="4">
        <v>2015</v>
      </c>
    </row>
    <row r="19" spans="1:38" ht="15">
      <c r="A19" s="344" t="str">
        <f>'1. Table of contents'!B28</f>
        <v>LP-</v>
      </c>
      <c r="B19" s="273" t="s">
        <v>154</v>
      </c>
      <c r="C19" s="192"/>
      <c r="D19" s="242"/>
      <c r="E19" s="223"/>
      <c r="F19" s="225">
        <f>IF('1. Table of contents'!$E$28='1. Table of contents'!$H$28,($D19*E19),($D19*E19)/'1. Table of contents'!$B$49)</f>
        <v>0</v>
      </c>
      <c r="G19" s="223"/>
      <c r="H19" s="225">
        <f>IF('1. Table of contents'!$E$28='1. Table of contents'!$H$28,($D19*G19),($D19*G19)/'1. Table of contents'!$B$49)</f>
        <v>0</v>
      </c>
      <c r="I19" s="223"/>
      <c r="J19" s="225">
        <f>IF('1. Table of contents'!$E$28='1. Table of contents'!$H$28,($D19*I19),($D19*I19)/'1. Table of contents'!$B$49)</f>
        <v>0</v>
      </c>
      <c r="K19" s="223"/>
      <c r="L19" s="225">
        <f>IF('1. Table of contents'!$E$28='1. Table of contents'!$H$28,($D19*K19),($D19*K19)/'1. Table of contents'!$B$49)</f>
        <v>0</v>
      </c>
      <c r="M19" s="223"/>
      <c r="N19" s="225">
        <f>IF('1. Table of contents'!$E$28='1. Table of contents'!$H$28,($D19*M19),($D19*M19)/'1. Table of contents'!$B$49)</f>
        <v>0</v>
      </c>
      <c r="O19" s="223"/>
      <c r="P19" s="225">
        <f>IF('1. Table of contents'!$E$28='1. Table of contents'!$H$28,($D19*O19),($D19*O19)/'1. Table of contents'!$B$49)</f>
        <v>0</v>
      </c>
      <c r="Q19" s="240">
        <f>P19+N19+L19+J19+H19+F19</f>
        <v>0</v>
      </c>
      <c r="T19" s="98" t="str">
        <f aca="true" t="shared" si="0" ref="T19:T38">IF(AJ19=1,".","data missing")</f>
        <v>.</v>
      </c>
      <c r="U19" s="58"/>
      <c r="V19" s="4"/>
      <c r="W19" s="4" t="s">
        <v>41</v>
      </c>
      <c r="X19" s="62">
        <f>F19+F20+F21+F22+F86</f>
        <v>0</v>
      </c>
      <c r="Y19" s="62">
        <f>H19+H20+H21+H22+H86</f>
        <v>0</v>
      </c>
      <c r="Z19" s="62">
        <f>J19+J20+J21+J22+J86</f>
        <v>0</v>
      </c>
      <c r="AA19" s="62">
        <f>L19+L20+L21+L22+L86</f>
        <v>0</v>
      </c>
      <c r="AB19" s="62">
        <f>N19+N20+N21+N22+N86</f>
        <v>0</v>
      </c>
      <c r="AC19" s="62">
        <f>P19+P20+P21+P22+P86</f>
        <v>0</v>
      </c>
      <c r="AE19" s="99">
        <f aca="true" t="shared" si="1" ref="AE19:AE50">IF(C19=AL19,0,1)</f>
        <v>0</v>
      </c>
      <c r="AF19" s="99">
        <f aca="true" t="shared" si="2" ref="AF19:AF50">IF(D19=AM19,0,1)</f>
        <v>0</v>
      </c>
      <c r="AG19" s="99">
        <f>IF(E19+G19+I19+K19+M19+O19=0,0,1)</f>
        <v>0</v>
      </c>
      <c r="AH19" s="99">
        <f>IF(AE19+AF19+AG19=0,1,0)</f>
        <v>1</v>
      </c>
      <c r="AI19" s="99">
        <f>IF(AE19+AF19+AG19=3,1,0)</f>
        <v>0</v>
      </c>
      <c r="AJ19" s="99">
        <f>AH19+AI19</f>
        <v>1</v>
      </c>
      <c r="AL19" s="6"/>
    </row>
    <row r="20" spans="1:38" ht="15">
      <c r="A20" s="342"/>
      <c r="B20" s="274" t="s">
        <v>155</v>
      </c>
      <c r="C20" s="193"/>
      <c r="D20" s="243"/>
      <c r="E20" s="223"/>
      <c r="F20" s="226">
        <f>IF('1. Table of contents'!$E$28='1. Table of contents'!$H$28,($D20*E20),($D20*E20)/'1. Table of contents'!$B$49)</f>
        <v>0</v>
      </c>
      <c r="G20" s="223"/>
      <c r="H20" s="226">
        <f>IF('1. Table of contents'!$E$28='1. Table of contents'!$H$28,($D20*G20),($D20*G20)/'1. Table of contents'!$B$49)</f>
        <v>0</v>
      </c>
      <c r="I20" s="224"/>
      <c r="J20" s="226">
        <f>IF('1. Table of contents'!$E$28='1. Table of contents'!$H$28,($D20*I20),($D20*I20)/'1. Table of contents'!$B$49)</f>
        <v>0</v>
      </c>
      <c r="K20" s="224"/>
      <c r="L20" s="226">
        <f>IF('1. Table of contents'!$E$28='1. Table of contents'!$H$28,($D20*K20),($D20*K20)/'1. Table of contents'!$B$49)</f>
        <v>0</v>
      </c>
      <c r="M20" s="224"/>
      <c r="N20" s="226">
        <f>IF('1. Table of contents'!$E$28='1. Table of contents'!$H$28,($D20*M20),($D20*M20)/'1. Table of contents'!$B$49)</f>
        <v>0</v>
      </c>
      <c r="O20" s="224"/>
      <c r="P20" s="226">
        <f>IF('1. Table of contents'!$E$28='1. Table of contents'!$H$28,($D20*O20),($D20*O20)/'1. Table of contents'!$B$49)</f>
        <v>0</v>
      </c>
      <c r="Q20" s="240">
        <f aca="true" t="shared" si="3" ref="Q20:Q79">P20+N20+L20+J20+H20+F20</f>
        <v>0</v>
      </c>
      <c r="T20" s="98" t="str">
        <f t="shared" si="0"/>
        <v>.</v>
      </c>
      <c r="U20" s="58"/>
      <c r="V20" s="4"/>
      <c r="W20" s="4" t="s">
        <v>42</v>
      </c>
      <c r="X20" s="62">
        <f>F23+F24+F25+F87</f>
        <v>0</v>
      </c>
      <c r="Y20" s="62">
        <f>H23+H24+H25+H87</f>
        <v>0</v>
      </c>
      <c r="Z20" s="62">
        <f>J23+J24+J25+J87</f>
        <v>0</v>
      </c>
      <c r="AA20" s="62">
        <f>L23+L24+L25+L87</f>
        <v>0</v>
      </c>
      <c r="AB20" s="62">
        <f>N23+N24+N25+N87</f>
        <v>0</v>
      </c>
      <c r="AC20" s="62">
        <f>P23+P24+P25+P87</f>
        <v>0</v>
      </c>
      <c r="AE20" s="99">
        <f t="shared" si="1"/>
        <v>0</v>
      </c>
      <c r="AF20" s="99">
        <f t="shared" si="2"/>
        <v>0</v>
      </c>
      <c r="AG20" s="99">
        <f aca="true" t="shared" si="4" ref="AG20:AG79">IF(E20+G20+I20+K20+M20+O20=0,0,1)</f>
        <v>0</v>
      </c>
      <c r="AH20" s="99">
        <f aca="true" t="shared" si="5" ref="AH20:AH78">IF(AE20+AF20+AG20=0,1,0)</f>
        <v>1</v>
      </c>
      <c r="AI20" s="99">
        <f aca="true" t="shared" si="6" ref="AI20:AI78">IF(AE20+AF20+AG20=3,1,0)</f>
        <v>0</v>
      </c>
      <c r="AJ20" s="99">
        <f aca="true" t="shared" si="7" ref="AJ20:AJ78">AH20+AI20</f>
        <v>1</v>
      </c>
      <c r="AL20" s="6"/>
    </row>
    <row r="21" spans="1:38" ht="15">
      <c r="A21" s="342"/>
      <c r="B21" s="274" t="s">
        <v>156</v>
      </c>
      <c r="C21" s="193"/>
      <c r="D21" s="243"/>
      <c r="E21" s="223"/>
      <c r="F21" s="226">
        <f>IF('1. Table of contents'!$E$28='1. Table of contents'!$H$28,($D21*E21),($D21*E21)/'1. Table of contents'!$B$49)</f>
        <v>0</v>
      </c>
      <c r="G21" s="223"/>
      <c r="H21" s="226">
        <f>IF('1. Table of contents'!$E$28='1. Table of contents'!$H$28,($D21*G21),($D21*G21)/'1. Table of contents'!$B$49)</f>
        <v>0</v>
      </c>
      <c r="I21" s="223"/>
      <c r="J21" s="226">
        <f>IF('1. Table of contents'!$E$28='1. Table of contents'!$H$28,($D21*I21),($D21*I21)/'1. Table of contents'!$B$49)</f>
        <v>0</v>
      </c>
      <c r="K21" s="223"/>
      <c r="L21" s="226">
        <f>IF('1. Table of contents'!$E$28='1. Table of contents'!$H$28,($D21*K21),($D21*K21)/'1. Table of contents'!$B$49)</f>
        <v>0</v>
      </c>
      <c r="M21" s="223"/>
      <c r="N21" s="226">
        <f>IF('1. Table of contents'!$E$28='1. Table of contents'!$H$28,($D21*M21),($D21*M21)/'1. Table of contents'!$B$49)</f>
        <v>0</v>
      </c>
      <c r="O21" s="223"/>
      <c r="P21" s="226">
        <f>IF('1. Table of contents'!$E$28='1. Table of contents'!$H$28,($D21*O21),($D21*O21)/'1. Table of contents'!$B$49)</f>
        <v>0</v>
      </c>
      <c r="Q21" s="240">
        <f t="shared" si="3"/>
        <v>0</v>
      </c>
      <c r="T21" s="98" t="str">
        <f t="shared" si="0"/>
        <v>.</v>
      </c>
      <c r="U21" s="58"/>
      <c r="V21" s="4"/>
      <c r="W21" s="4" t="s">
        <v>43</v>
      </c>
      <c r="X21" s="62">
        <f>F26+F27+F28+F88</f>
        <v>0</v>
      </c>
      <c r="Y21" s="62">
        <f>H26+H27+H28+H88</f>
        <v>0</v>
      </c>
      <c r="Z21" s="62">
        <f>J26+J27+J28+J88</f>
        <v>0</v>
      </c>
      <c r="AA21" s="62">
        <f>L26+L27+L28+L88</f>
        <v>0</v>
      </c>
      <c r="AB21" s="62">
        <f>N26+N27+N28+N88</f>
        <v>0</v>
      </c>
      <c r="AC21" s="62">
        <f>P26+P27+P28+P88</f>
        <v>0</v>
      </c>
      <c r="AE21" s="99">
        <f t="shared" si="1"/>
        <v>0</v>
      </c>
      <c r="AF21" s="99">
        <f t="shared" si="2"/>
        <v>0</v>
      </c>
      <c r="AG21" s="99">
        <f t="shared" si="4"/>
        <v>0</v>
      </c>
      <c r="AH21" s="99">
        <f t="shared" si="5"/>
        <v>1</v>
      </c>
      <c r="AI21" s="99">
        <f t="shared" si="6"/>
        <v>0</v>
      </c>
      <c r="AJ21" s="99">
        <f t="shared" si="7"/>
        <v>1</v>
      </c>
      <c r="AL21" s="6"/>
    </row>
    <row r="22" spans="1:38" ht="15">
      <c r="A22" s="353"/>
      <c r="B22" s="275" t="s">
        <v>157</v>
      </c>
      <c r="C22" s="194"/>
      <c r="D22" s="194"/>
      <c r="E22" s="223"/>
      <c r="F22" s="227">
        <f>IF('1. Table of contents'!$E$28='1. Table of contents'!$H$28,($D22*E22),($D22*E22)/'1. Table of contents'!$B$49)</f>
        <v>0</v>
      </c>
      <c r="G22" s="223"/>
      <c r="H22" s="227">
        <f>IF('1. Table of contents'!$E$28='1. Table of contents'!$H$28,($D22*G22),($D22*G22)/'1. Table of contents'!$B$49)</f>
        <v>0</v>
      </c>
      <c r="I22" s="224"/>
      <c r="J22" s="227">
        <f>IF('1. Table of contents'!$E$28='1. Table of contents'!$H$28,($D22*I22),($D22*I22)/'1. Table of contents'!$B$49)</f>
        <v>0</v>
      </c>
      <c r="K22" s="224"/>
      <c r="L22" s="227">
        <f>IF('1. Table of contents'!$E$28='1. Table of contents'!$H$28,($D22*K22),($D22*K22)/'1. Table of contents'!$B$49)</f>
        <v>0</v>
      </c>
      <c r="M22" s="224"/>
      <c r="N22" s="227">
        <f>IF('1. Table of contents'!$E$28='1. Table of contents'!$H$28,($D22*M22),($D22*M22)/'1. Table of contents'!$B$49)</f>
        <v>0</v>
      </c>
      <c r="O22" s="224"/>
      <c r="P22" s="227">
        <f>IF('1. Table of contents'!$E$28='1. Table of contents'!$H$28,($D22*O22),($D22*O22)/'1. Table of contents'!$B$49)</f>
        <v>0</v>
      </c>
      <c r="Q22" s="240">
        <f t="shared" si="3"/>
        <v>0</v>
      </c>
      <c r="T22" s="98" t="str">
        <f t="shared" si="0"/>
        <v>.</v>
      </c>
      <c r="U22" s="58">
        <f>SUM(Q19:Q22)</f>
        <v>0</v>
      </c>
      <c r="V22" s="4"/>
      <c r="W22" s="4" t="s">
        <v>44</v>
      </c>
      <c r="X22" s="62">
        <f>F31+F30+F89+F29</f>
        <v>0</v>
      </c>
      <c r="Y22" s="62">
        <f>H31+H30+H89+H29</f>
        <v>0</v>
      </c>
      <c r="Z22" s="62">
        <f>J31+J30+J89+J29</f>
        <v>0</v>
      </c>
      <c r="AA22" s="62">
        <f>L31+L30+L89+L29</f>
        <v>0</v>
      </c>
      <c r="AB22" s="62">
        <f>N31+N30+N89+N29</f>
        <v>0</v>
      </c>
      <c r="AC22" s="62">
        <f>P31+P30+P89+P29</f>
        <v>0</v>
      </c>
      <c r="AE22" s="99">
        <f t="shared" si="1"/>
        <v>0</v>
      </c>
      <c r="AF22" s="99">
        <f t="shared" si="2"/>
        <v>0</v>
      </c>
      <c r="AG22" s="99">
        <f t="shared" si="4"/>
        <v>0</v>
      </c>
      <c r="AH22" s="99">
        <f t="shared" si="5"/>
        <v>1</v>
      </c>
      <c r="AI22" s="99">
        <f t="shared" si="6"/>
        <v>0</v>
      </c>
      <c r="AJ22" s="99">
        <f t="shared" si="7"/>
        <v>1</v>
      </c>
      <c r="AL22" s="6"/>
    </row>
    <row r="23" spans="1:38" ht="15">
      <c r="A23" s="341" t="str">
        <f>'1. Table of contents'!B29</f>
        <v>P2 -</v>
      </c>
      <c r="B23" s="274" t="s">
        <v>158</v>
      </c>
      <c r="C23" s="139"/>
      <c r="D23" s="244"/>
      <c r="E23" s="223"/>
      <c r="F23" s="225">
        <f>IF('1. Table of contents'!$E$29='1. Table of contents'!$H$28,($D23*E23),($D23*E23)/'1. Table of contents'!$B$49)</f>
        <v>0</v>
      </c>
      <c r="G23" s="223"/>
      <c r="H23" s="225">
        <f>IF('1. Table of contents'!$E$29='1. Table of contents'!$H$28,($D23*G23),($D23*G23)/'1. Table of contents'!$B$49)</f>
        <v>0</v>
      </c>
      <c r="I23" s="223"/>
      <c r="J23" s="61">
        <f>IF('1. Table of contents'!$E$29='1. Table of contents'!$H$28,($D23*I23),($D23*I23)/'1. Table of contents'!$B$49)</f>
        <v>0</v>
      </c>
      <c r="K23" s="223"/>
      <c r="L23" s="61">
        <f>IF('1. Table of contents'!$E$29='1. Table of contents'!$H$28,($D23*K23),($D23*K23)/'1. Table of contents'!$B$49)</f>
        <v>0</v>
      </c>
      <c r="M23" s="223"/>
      <c r="N23" s="61">
        <f>IF('1. Table of contents'!$E$29='1. Table of contents'!$H$28,($D23*M23),($D23*M23)/'1. Table of contents'!$B$49)</f>
        <v>0</v>
      </c>
      <c r="O23" s="223"/>
      <c r="P23" s="61">
        <f>IF('1. Table of contents'!$E$29='1. Table of contents'!$H$28,($D23*O23),($D23*O23)/'1. Table of contents'!$B$49)</f>
        <v>0</v>
      </c>
      <c r="Q23" s="240">
        <f t="shared" si="3"/>
        <v>0</v>
      </c>
      <c r="T23" s="98" t="str">
        <f t="shared" si="0"/>
        <v>.</v>
      </c>
      <c r="U23" s="58"/>
      <c r="V23" s="4"/>
      <c r="W23" s="4" t="s">
        <v>45</v>
      </c>
      <c r="X23" s="62">
        <f>F34+F33+F32+F90</f>
        <v>0</v>
      </c>
      <c r="Y23" s="62">
        <f>H34+H33+H32+H90</f>
        <v>0</v>
      </c>
      <c r="Z23" s="62">
        <f>J34+J33+J32+J90</f>
        <v>0</v>
      </c>
      <c r="AA23" s="62">
        <f>L34+L33+L32+L90</f>
        <v>0</v>
      </c>
      <c r="AB23" s="62">
        <f>N34+N33+N32+N90</f>
        <v>0</v>
      </c>
      <c r="AC23" s="62">
        <f>P34+P33+P32+P90</f>
        <v>0</v>
      </c>
      <c r="AE23" s="99">
        <f t="shared" si="1"/>
        <v>0</v>
      </c>
      <c r="AF23" s="99">
        <f t="shared" si="2"/>
        <v>0</v>
      </c>
      <c r="AG23" s="99">
        <f t="shared" si="4"/>
        <v>0</v>
      </c>
      <c r="AH23" s="99">
        <f t="shared" si="5"/>
        <v>1</v>
      </c>
      <c r="AI23" s="99">
        <f t="shared" si="6"/>
        <v>0</v>
      </c>
      <c r="AJ23" s="99">
        <f t="shared" si="7"/>
        <v>1</v>
      </c>
      <c r="AL23" s="6"/>
    </row>
    <row r="24" spans="1:38" ht="15">
      <c r="A24" s="342"/>
      <c r="B24" s="274"/>
      <c r="C24" s="169"/>
      <c r="D24" s="244"/>
      <c r="E24" s="223"/>
      <c r="F24" s="226">
        <f>IF('1. Table of contents'!$E$29='1. Table of contents'!$H$28,($D24*E24),($D24*E24)/'1. Table of contents'!$B$49)</f>
        <v>0</v>
      </c>
      <c r="G24" s="223"/>
      <c r="H24" s="226">
        <f>IF('1. Table of contents'!$E$29='1. Table of contents'!$H$28,($D24*G24),($D24*G24)/'1. Table of contents'!$B$49)</f>
        <v>0</v>
      </c>
      <c r="I24" s="224"/>
      <c r="J24" s="63">
        <f>IF('1. Table of contents'!$E$29='1. Table of contents'!$H$28,($D24*I24),($D24*I24)/'1. Table of contents'!$B$49)</f>
        <v>0</v>
      </c>
      <c r="K24" s="224"/>
      <c r="L24" s="63">
        <f>IF('1. Table of contents'!$E$29='1. Table of contents'!$H$28,($D24*K24),($D24*K24)/'1. Table of contents'!$B$49)</f>
        <v>0</v>
      </c>
      <c r="M24" s="224"/>
      <c r="N24" s="63">
        <f>IF('1. Table of contents'!$E$29='1. Table of contents'!$H$28,($D24*M24),($D24*M24)/'1. Table of contents'!$B$49)</f>
        <v>0</v>
      </c>
      <c r="O24" s="224"/>
      <c r="P24" s="63">
        <f>IF('1. Table of contents'!$E$29='1. Table of contents'!$H$28,($D24*O24),($D24*O24)/'1. Table of contents'!$B$49)</f>
        <v>0</v>
      </c>
      <c r="Q24" s="240">
        <f t="shared" si="3"/>
        <v>0</v>
      </c>
      <c r="T24" s="98" t="str">
        <f t="shared" si="0"/>
        <v>.</v>
      </c>
      <c r="U24" s="58"/>
      <c r="V24" s="4"/>
      <c r="W24" s="4" t="s">
        <v>46</v>
      </c>
      <c r="X24" s="62">
        <f>F37+F36+F35+F91</f>
        <v>0</v>
      </c>
      <c r="Y24" s="62">
        <f>H37+H36+H35+H91</f>
        <v>0</v>
      </c>
      <c r="Z24" s="62">
        <f>J37+J36+J35+J91</f>
        <v>0</v>
      </c>
      <c r="AA24" s="62">
        <f>L37+L36+L35+L91</f>
        <v>0</v>
      </c>
      <c r="AB24" s="62">
        <f>N37+N36+N35+N91</f>
        <v>0</v>
      </c>
      <c r="AC24" s="62">
        <f>P37+P36+P35+P91</f>
        <v>0</v>
      </c>
      <c r="AE24" s="99">
        <f t="shared" si="1"/>
        <v>0</v>
      </c>
      <c r="AF24" s="99">
        <f t="shared" si="2"/>
        <v>0</v>
      </c>
      <c r="AG24" s="99">
        <f t="shared" si="4"/>
        <v>0</v>
      </c>
      <c r="AH24" s="99">
        <f t="shared" si="5"/>
        <v>1</v>
      </c>
      <c r="AI24" s="99">
        <f t="shared" si="6"/>
        <v>0</v>
      </c>
      <c r="AJ24" s="99">
        <f t="shared" si="7"/>
        <v>1</v>
      </c>
      <c r="AL24" s="6"/>
    </row>
    <row r="25" spans="1:38" ht="15">
      <c r="A25" s="342"/>
      <c r="B25" s="274"/>
      <c r="C25" s="169"/>
      <c r="D25" s="244"/>
      <c r="E25" s="223"/>
      <c r="F25" s="227">
        <f>IF('1. Table of contents'!$E$29='1. Table of contents'!$H$28,($D25*E25),($D25*E25)/'1. Table of contents'!$B$49)</f>
        <v>0</v>
      </c>
      <c r="G25" s="223"/>
      <c r="H25" s="227">
        <f>IF('1. Table of contents'!$E$29='1. Table of contents'!$H$28,($D25*G25),($D25*G25)/'1. Table of contents'!$B$49)</f>
        <v>0</v>
      </c>
      <c r="I25" s="223"/>
      <c r="J25" s="64">
        <f>IF('1. Table of contents'!$E$29='1. Table of contents'!$H$28,($D25*I25),($D25*I25)/'1. Table of contents'!$B$49)</f>
        <v>0</v>
      </c>
      <c r="K25" s="223"/>
      <c r="L25" s="64">
        <f>IF('1. Table of contents'!$E$29='1. Table of contents'!$H$28,($D25*K25),($D25*K25)/'1. Table of contents'!$B$49)</f>
        <v>0</v>
      </c>
      <c r="M25" s="223"/>
      <c r="N25" s="64">
        <f>IF('1. Table of contents'!$E$29='1. Table of contents'!$H$28,($D25*M25),($D25*M25)/'1. Table of contents'!$B$49)</f>
        <v>0</v>
      </c>
      <c r="O25" s="223"/>
      <c r="P25" s="64">
        <f>IF('1. Table of contents'!$E$29='1. Table of contents'!$H$28,($D25*O25),($D25*O25)/'1. Table of contents'!$B$49)</f>
        <v>0</v>
      </c>
      <c r="Q25" s="240">
        <f t="shared" si="3"/>
        <v>0</v>
      </c>
      <c r="T25" s="98" t="str">
        <f t="shared" si="0"/>
        <v>.</v>
      </c>
      <c r="U25" s="58">
        <f>SUM(Q23:Q25)</f>
        <v>0</v>
      </c>
      <c r="V25" s="4"/>
      <c r="W25" s="4" t="s">
        <v>47</v>
      </c>
      <c r="X25" s="62">
        <f>F38+F39+F40+F92</f>
        <v>0</v>
      </c>
      <c r="Y25" s="62">
        <f>H38+H39+H40+H92</f>
        <v>0</v>
      </c>
      <c r="Z25" s="62">
        <f>J38+J39+J40+J92</f>
        <v>0</v>
      </c>
      <c r="AA25" s="62">
        <f>L38+L39+L40+L92</f>
        <v>0</v>
      </c>
      <c r="AB25" s="62">
        <f>N38+N39+N40+N92</f>
        <v>0</v>
      </c>
      <c r="AC25" s="62">
        <f>P38+P39+P40+P92</f>
        <v>0</v>
      </c>
      <c r="AE25" s="99">
        <f t="shared" si="1"/>
        <v>0</v>
      </c>
      <c r="AF25" s="99">
        <f t="shared" si="2"/>
        <v>0</v>
      </c>
      <c r="AG25" s="99">
        <f t="shared" si="4"/>
        <v>0</v>
      </c>
      <c r="AH25" s="99">
        <f t="shared" si="5"/>
        <v>1</v>
      </c>
      <c r="AI25" s="99">
        <f t="shared" si="6"/>
        <v>0</v>
      </c>
      <c r="AJ25" s="99">
        <f t="shared" si="7"/>
        <v>1</v>
      </c>
      <c r="AL25" s="6"/>
    </row>
    <row r="26" spans="1:38" ht="15">
      <c r="A26" s="344" t="str">
        <f>'1. Table of contents'!B30</f>
        <v>P3 - </v>
      </c>
      <c r="B26" s="273" t="s">
        <v>158</v>
      </c>
      <c r="C26" s="139"/>
      <c r="D26" s="242"/>
      <c r="E26" s="223"/>
      <c r="F26" s="225">
        <f>IF('1. Table of contents'!$E$30='1. Table of contents'!$H$28,($D26*E26),($D26*E26)/'1. Table of contents'!$B$49)</f>
        <v>0</v>
      </c>
      <c r="G26" s="223"/>
      <c r="H26" s="225">
        <f>IF('1. Table of contents'!$E$30='1. Table of contents'!$H$28,($D26*G26),($D26*G26)/'1. Table of contents'!$B$49)</f>
        <v>0</v>
      </c>
      <c r="I26" s="224"/>
      <c r="J26" s="61">
        <f>IF('1. Table of contents'!$E$30='1. Table of contents'!$H$28,($D26*I26),($D26*I26)/'1. Table of contents'!$B$49)</f>
        <v>0</v>
      </c>
      <c r="K26" s="224"/>
      <c r="L26" s="61">
        <f>IF('1. Table of contents'!$E$30='1. Table of contents'!$H$28,($D26*K26),($D26*K26)/'1. Table of contents'!$B$49)</f>
        <v>0</v>
      </c>
      <c r="M26" s="224"/>
      <c r="N26" s="61">
        <f>IF('1. Table of contents'!$E$30='1. Table of contents'!$H$28,($D26*M26),($D26*M26)/'1. Table of contents'!$B$49)</f>
        <v>0</v>
      </c>
      <c r="O26" s="224"/>
      <c r="P26" s="61">
        <f>IF('1. Table of contents'!$E$30='1. Table of contents'!$H$28,($D26*O26),($D26*O26)/'1. Table of contents'!$B$49)</f>
        <v>0</v>
      </c>
      <c r="Q26" s="240">
        <f t="shared" si="3"/>
        <v>0</v>
      </c>
      <c r="T26" s="98" t="str">
        <f t="shared" si="0"/>
        <v>.</v>
      </c>
      <c r="U26" s="58"/>
      <c r="V26" s="4"/>
      <c r="W26" s="4" t="s">
        <v>48</v>
      </c>
      <c r="X26" s="62">
        <f>F43+F42+F41+F93</f>
        <v>0</v>
      </c>
      <c r="Y26" s="62">
        <f>H43+H42+H41+H93</f>
        <v>0</v>
      </c>
      <c r="Z26" s="62">
        <f>J43+J42+J41+J93</f>
        <v>0</v>
      </c>
      <c r="AA26" s="62">
        <f>L43+L42+L41+L93</f>
        <v>0</v>
      </c>
      <c r="AB26" s="62">
        <f>N43+N42+N41+N93</f>
        <v>0</v>
      </c>
      <c r="AC26" s="62">
        <f>P43+P42+P41+P93</f>
        <v>0</v>
      </c>
      <c r="AE26" s="99">
        <f t="shared" si="1"/>
        <v>0</v>
      </c>
      <c r="AF26" s="99">
        <f t="shared" si="2"/>
        <v>0</v>
      </c>
      <c r="AG26" s="99">
        <f t="shared" si="4"/>
        <v>0</v>
      </c>
      <c r="AH26" s="99">
        <f t="shared" si="5"/>
        <v>1</v>
      </c>
      <c r="AI26" s="99">
        <f t="shared" si="6"/>
        <v>0</v>
      </c>
      <c r="AJ26" s="99">
        <f t="shared" si="7"/>
        <v>1</v>
      </c>
      <c r="AL26" s="6"/>
    </row>
    <row r="27" spans="1:38" ht="15">
      <c r="A27" s="341"/>
      <c r="B27" s="274"/>
      <c r="C27" s="138"/>
      <c r="D27" s="243"/>
      <c r="E27" s="223"/>
      <c r="F27" s="226">
        <f>IF('1. Table of contents'!$E$30='1. Table of contents'!$H$28,($D27*E27),($D27*E27)/'1. Table of contents'!$B$49)</f>
        <v>0</v>
      </c>
      <c r="G27" s="223"/>
      <c r="H27" s="226">
        <f>IF('1. Table of contents'!$E$30='1. Table of contents'!$H$28,($D27*G27),($D27*G27)/'1. Table of contents'!$B$49)</f>
        <v>0</v>
      </c>
      <c r="I27" s="223"/>
      <c r="J27" s="63">
        <f>IF('1. Table of contents'!$E$30='1. Table of contents'!$H$28,($D27*I27),($D27*I27)/'1. Table of contents'!$B$49)</f>
        <v>0</v>
      </c>
      <c r="K27" s="223"/>
      <c r="L27" s="63">
        <f>IF('1. Table of contents'!$E$30='1. Table of contents'!$H$28,($D27*K27),($D27*K27)/'1. Table of contents'!$B$49)</f>
        <v>0</v>
      </c>
      <c r="M27" s="223"/>
      <c r="N27" s="63">
        <f>IF('1. Table of contents'!$E$30='1. Table of contents'!$H$28,($D27*M27),($D27*M27)/'1. Table of contents'!$B$49)</f>
        <v>0</v>
      </c>
      <c r="O27" s="223"/>
      <c r="P27" s="63">
        <f>IF('1. Table of contents'!$E$30='1. Table of contents'!$H$28,($D27*O27),($D27*O27)/'1. Table of contents'!$B$49)</f>
        <v>0</v>
      </c>
      <c r="Q27" s="240">
        <f t="shared" si="3"/>
        <v>0</v>
      </c>
      <c r="T27" s="98" t="str">
        <f t="shared" si="0"/>
        <v>.</v>
      </c>
      <c r="U27" s="58"/>
      <c r="V27" s="4"/>
      <c r="W27" s="4" t="s">
        <v>49</v>
      </c>
      <c r="X27" s="62">
        <f>F44+F45+F46+F94</f>
        <v>0</v>
      </c>
      <c r="Y27" s="62">
        <f>H44+H45+H46+H94</f>
        <v>0</v>
      </c>
      <c r="Z27" s="62">
        <f>J44+J45+F46+J94</f>
        <v>0</v>
      </c>
      <c r="AA27" s="62">
        <f>L44+L45+L46+L94</f>
        <v>0</v>
      </c>
      <c r="AB27" s="62">
        <f>N44+N45+N46+N94</f>
        <v>0</v>
      </c>
      <c r="AC27" s="62">
        <f>P44+P45+P46+P94</f>
        <v>0</v>
      </c>
      <c r="AE27" s="99">
        <f t="shared" si="1"/>
        <v>0</v>
      </c>
      <c r="AF27" s="99">
        <f t="shared" si="2"/>
        <v>0</v>
      </c>
      <c r="AG27" s="99">
        <f t="shared" si="4"/>
        <v>0</v>
      </c>
      <c r="AH27" s="99">
        <f t="shared" si="5"/>
        <v>1</v>
      </c>
      <c r="AI27" s="99">
        <f t="shared" si="6"/>
        <v>0</v>
      </c>
      <c r="AJ27" s="99">
        <f t="shared" si="7"/>
        <v>1</v>
      </c>
      <c r="AL27" s="6"/>
    </row>
    <row r="28" spans="1:38" ht="15">
      <c r="A28" s="345"/>
      <c r="B28" s="275"/>
      <c r="C28" s="168"/>
      <c r="D28" s="243"/>
      <c r="E28" s="223"/>
      <c r="F28" s="227">
        <f>IF('1. Table of contents'!$E$30='1. Table of contents'!$H$28,($D28*E28),($D28*E28)/'1. Table of contents'!$B$49)</f>
        <v>0</v>
      </c>
      <c r="G28" s="223"/>
      <c r="H28" s="227">
        <f>IF('1. Table of contents'!$E$30='1. Table of contents'!$H$28,($D28*G28),($D28*G28)/'1. Table of contents'!$B$49)</f>
        <v>0</v>
      </c>
      <c r="I28" s="224"/>
      <c r="J28" s="64">
        <f>IF('1. Table of contents'!$E$30='1. Table of contents'!$H$28,($D28*I28),($D28*I28)/'1. Table of contents'!$B$49)</f>
        <v>0</v>
      </c>
      <c r="K28" s="224"/>
      <c r="L28" s="64">
        <f>IF('1. Table of contents'!$E$30='1. Table of contents'!$H$28,($D28*K28),($D28*K28)/'1. Table of contents'!$B$49)</f>
        <v>0</v>
      </c>
      <c r="M28" s="224"/>
      <c r="N28" s="64">
        <f>IF('1. Table of contents'!$E$30='1. Table of contents'!$H$28,($D28*M28),($D28*M28)/'1. Table of contents'!$B$49)</f>
        <v>0</v>
      </c>
      <c r="O28" s="224"/>
      <c r="P28" s="64">
        <f>IF('1. Table of contents'!$E$30='1. Table of contents'!$H$28,($D28*O28),($D28*O28)/'1. Table of contents'!$B$49)</f>
        <v>0</v>
      </c>
      <c r="Q28" s="240">
        <f t="shared" si="3"/>
        <v>0</v>
      </c>
      <c r="T28" s="98" t="str">
        <f t="shared" si="0"/>
        <v>.</v>
      </c>
      <c r="U28" s="58">
        <f>SUM(Q26:Q28)</f>
        <v>0</v>
      </c>
      <c r="V28" s="4"/>
      <c r="W28" s="4" t="s">
        <v>50</v>
      </c>
      <c r="X28" s="62">
        <f>F49+F48+F47+F95</f>
        <v>0</v>
      </c>
      <c r="Y28" s="62">
        <f>H49+H48+H47+H95</f>
        <v>0</v>
      </c>
      <c r="Z28" s="62">
        <f>J49+J48+J47+J95</f>
        <v>0</v>
      </c>
      <c r="AA28" s="62">
        <f>L49+L48+L47+L95</f>
        <v>0</v>
      </c>
      <c r="AB28" s="62">
        <f>N49+N48+N47+N95</f>
        <v>0</v>
      </c>
      <c r="AC28" s="62">
        <f>P49+P48+P47+P95</f>
        <v>0</v>
      </c>
      <c r="AE28" s="99">
        <f t="shared" si="1"/>
        <v>0</v>
      </c>
      <c r="AF28" s="99">
        <f t="shared" si="2"/>
        <v>0</v>
      </c>
      <c r="AG28" s="99">
        <f t="shared" si="4"/>
        <v>0</v>
      </c>
      <c r="AH28" s="99">
        <f t="shared" si="5"/>
        <v>1</v>
      </c>
      <c r="AI28" s="99">
        <f t="shared" si="6"/>
        <v>0</v>
      </c>
      <c r="AJ28" s="99">
        <f t="shared" si="7"/>
        <v>1</v>
      </c>
      <c r="AL28" s="6"/>
    </row>
    <row r="29" spans="1:38" ht="15">
      <c r="A29" s="344" t="str">
        <f>'1. Table of contents'!B31</f>
        <v>P4 -</v>
      </c>
      <c r="B29" s="274" t="s">
        <v>158</v>
      </c>
      <c r="C29" s="139"/>
      <c r="D29" s="242"/>
      <c r="E29" s="223"/>
      <c r="F29" s="225">
        <f>IF('1. Table of contents'!$E$31='1. Table of contents'!$H$28,($D29*E29),($D29*E29)/'1. Table of contents'!$B$49)</f>
        <v>0</v>
      </c>
      <c r="G29" s="223"/>
      <c r="H29" s="225">
        <f>IF('1. Table of contents'!$E$31='1. Table of contents'!$H$28,($D29*G29),($D29*G29)/'1. Table of contents'!$B$49)</f>
        <v>0</v>
      </c>
      <c r="I29" s="223"/>
      <c r="J29" s="61">
        <f>IF('1. Table of contents'!$E$31='1. Table of contents'!$H$28,($D29*I29),($D29*I29)/'1. Table of contents'!$B$49)</f>
        <v>0</v>
      </c>
      <c r="K29" s="223"/>
      <c r="L29" s="61">
        <f>IF('1. Table of contents'!$E$31='1. Table of contents'!$H$28,($D29*K29),($D29*K29)/'1. Table of contents'!$B$49)</f>
        <v>0</v>
      </c>
      <c r="M29" s="223"/>
      <c r="N29" s="61">
        <f>IF('1. Table of contents'!$E$31='1. Table of contents'!$H$28,($D29*M29),($D29*M29)/'1. Table of contents'!$B$49)</f>
        <v>0</v>
      </c>
      <c r="O29" s="223"/>
      <c r="P29" s="61">
        <f>IF('1. Table of contents'!$E$31='1. Table of contents'!$H$28,($D29*O29),($D29*O29)/'1. Table of contents'!$B$49)</f>
        <v>0</v>
      </c>
      <c r="Q29" s="240">
        <f t="shared" si="3"/>
        <v>0</v>
      </c>
      <c r="T29" s="98" t="str">
        <f t="shared" si="0"/>
        <v>.</v>
      </c>
      <c r="U29" s="58"/>
      <c r="V29" s="4"/>
      <c r="W29" s="4" t="s">
        <v>51</v>
      </c>
      <c r="X29" s="62">
        <f>F50+F51+F52+F96</f>
        <v>0</v>
      </c>
      <c r="Y29" s="62">
        <f>H50+H51+H52+H96</f>
        <v>0</v>
      </c>
      <c r="Z29" s="62">
        <f>J50+J51+J52+J96</f>
        <v>0</v>
      </c>
      <c r="AA29" s="62">
        <f>L50+L51+L52+L96</f>
        <v>0</v>
      </c>
      <c r="AB29" s="62">
        <f>N50+N51+N52+N96</f>
        <v>0</v>
      </c>
      <c r="AC29" s="62">
        <f>P50+P51+P52+P96</f>
        <v>0</v>
      </c>
      <c r="AE29" s="99">
        <f t="shared" si="1"/>
        <v>0</v>
      </c>
      <c r="AF29" s="99">
        <f t="shared" si="2"/>
        <v>0</v>
      </c>
      <c r="AG29" s="99">
        <f t="shared" si="4"/>
        <v>0</v>
      </c>
      <c r="AH29" s="99">
        <f t="shared" si="5"/>
        <v>1</v>
      </c>
      <c r="AI29" s="99">
        <f t="shared" si="6"/>
        <v>0</v>
      </c>
      <c r="AJ29" s="99">
        <f t="shared" si="7"/>
        <v>1</v>
      </c>
      <c r="AL29" s="6"/>
    </row>
    <row r="30" spans="1:38" ht="15">
      <c r="A30" s="341"/>
      <c r="B30" s="274"/>
      <c r="C30" s="169"/>
      <c r="D30" s="244"/>
      <c r="E30" s="223"/>
      <c r="F30" s="226">
        <f>IF('1. Table of contents'!$E$31='1. Table of contents'!$H$28,($D30*E30),($D30*E30)/'1. Table of contents'!$B$49)</f>
        <v>0</v>
      </c>
      <c r="G30" s="223"/>
      <c r="H30" s="226">
        <f>IF('1. Table of contents'!$E$31='1. Table of contents'!$H$28,($D30*G30),($D30*G30)/'1. Table of contents'!$B$49)</f>
        <v>0</v>
      </c>
      <c r="I30" s="224"/>
      <c r="J30" s="63">
        <f>IF('1. Table of contents'!$E$31='1. Table of contents'!$H$28,($D30*I30),($D30*I30)/'1. Table of contents'!$B$49)</f>
        <v>0</v>
      </c>
      <c r="K30" s="224"/>
      <c r="L30" s="63">
        <f>IF('1. Table of contents'!$E$31='1. Table of contents'!$H$28,($D30*K30),($D30*K30)/'1. Table of contents'!$B$49)</f>
        <v>0</v>
      </c>
      <c r="M30" s="224"/>
      <c r="N30" s="63">
        <f>IF('1. Table of contents'!$E$31='1. Table of contents'!$H$28,($D30*M30),($D30*M30)/'1. Table of contents'!$B$49)</f>
        <v>0</v>
      </c>
      <c r="O30" s="224"/>
      <c r="P30" s="63">
        <f>IF('1. Table of contents'!$E$31='1. Table of contents'!$H$28,($D30*O30),($D30*O30)/'1. Table of contents'!$B$49)</f>
        <v>0</v>
      </c>
      <c r="Q30" s="240">
        <f t="shared" si="3"/>
        <v>0</v>
      </c>
      <c r="T30" s="98" t="str">
        <f t="shared" si="0"/>
        <v>.</v>
      </c>
      <c r="U30" s="58"/>
      <c r="V30" s="4"/>
      <c r="W30" s="4" t="s">
        <v>52</v>
      </c>
      <c r="X30" s="62">
        <f>F53+F54+F55+F97</f>
        <v>0</v>
      </c>
      <c r="Y30" s="62">
        <f>H53+H54+H55+H97</f>
        <v>0</v>
      </c>
      <c r="Z30" s="62">
        <f>J53+J54+J55+J97</f>
        <v>0</v>
      </c>
      <c r="AA30" s="62">
        <f>L53+L54+L55+L97</f>
        <v>0</v>
      </c>
      <c r="AB30" s="62">
        <f>N53+N54+N55+N97</f>
        <v>0</v>
      </c>
      <c r="AC30" s="62">
        <f>P53+P54+P55+P97</f>
        <v>0</v>
      </c>
      <c r="AE30" s="99">
        <f t="shared" si="1"/>
        <v>0</v>
      </c>
      <c r="AF30" s="99">
        <f t="shared" si="2"/>
        <v>0</v>
      </c>
      <c r="AG30" s="99">
        <f t="shared" si="4"/>
        <v>0</v>
      </c>
      <c r="AH30" s="99">
        <f t="shared" si="5"/>
        <v>1</v>
      </c>
      <c r="AI30" s="99">
        <f t="shared" si="6"/>
        <v>0</v>
      </c>
      <c r="AJ30" s="99">
        <f t="shared" si="7"/>
        <v>1</v>
      </c>
      <c r="AL30" s="6"/>
    </row>
    <row r="31" spans="1:38" ht="15">
      <c r="A31" s="345"/>
      <c r="B31" s="274"/>
      <c r="C31" s="169"/>
      <c r="D31" s="195"/>
      <c r="E31" s="223"/>
      <c r="F31" s="227">
        <f>IF('1. Table of contents'!$E$31='1. Table of contents'!$H$28,($D31*E31),($D31*E31)/'1. Table of contents'!$B$49)</f>
        <v>0</v>
      </c>
      <c r="G31" s="223"/>
      <c r="H31" s="227">
        <f>IF('1. Table of contents'!$E$31='1. Table of contents'!$H$28,($D31*G31),($D31*G31)/'1. Table of contents'!$B$49)</f>
        <v>0</v>
      </c>
      <c r="I31" s="223"/>
      <c r="J31" s="64">
        <f>IF('1. Table of contents'!$E$31='1. Table of contents'!$H$28,($D31*I31),($D31*I31)/'1. Table of contents'!$B$49)</f>
        <v>0</v>
      </c>
      <c r="K31" s="223"/>
      <c r="L31" s="64">
        <f>IF('1. Table of contents'!$E$31='1. Table of contents'!$H$28,($D31*K31),($D31*K31)/'1. Table of contents'!$B$49)</f>
        <v>0</v>
      </c>
      <c r="M31" s="223"/>
      <c r="N31" s="64">
        <f>IF('1. Table of contents'!$E$31='1. Table of contents'!$H$28,($D31*M31),($D31*M31)/'1. Table of contents'!$B$49)</f>
        <v>0</v>
      </c>
      <c r="O31" s="223"/>
      <c r="P31" s="64">
        <f>IF('1. Table of contents'!$E$31='1. Table of contents'!$H$28,($D31*O31),($D31*O31)/'1. Table of contents'!$B$49)</f>
        <v>0</v>
      </c>
      <c r="Q31" s="240">
        <f t="shared" si="3"/>
        <v>0</v>
      </c>
      <c r="T31" s="98" t="str">
        <f t="shared" si="0"/>
        <v>.</v>
      </c>
      <c r="U31" s="58">
        <f>SUM(Q29:Q31)</f>
        <v>0</v>
      </c>
      <c r="V31" s="4"/>
      <c r="W31" s="4" t="s">
        <v>55</v>
      </c>
      <c r="X31" s="117">
        <f>+F56+F57+F58+F98</f>
        <v>0</v>
      </c>
      <c r="Y31" s="117">
        <f>+H56+H57+H58+H98</f>
        <v>0</v>
      </c>
      <c r="Z31" s="117">
        <f>+J56+J57+J58+J98</f>
        <v>0</v>
      </c>
      <c r="AA31" s="117">
        <f>+L56+L57+L58+L98</f>
        <v>0</v>
      </c>
      <c r="AB31" s="117">
        <f>+N56+N57+N58+N98</f>
        <v>0</v>
      </c>
      <c r="AC31" s="117">
        <f>+P56+P57+P58+P98</f>
        <v>0</v>
      </c>
      <c r="AE31" s="99">
        <f t="shared" si="1"/>
        <v>0</v>
      </c>
      <c r="AF31" s="99">
        <f t="shared" si="2"/>
        <v>0</v>
      </c>
      <c r="AG31" s="99">
        <f t="shared" si="4"/>
        <v>0</v>
      </c>
      <c r="AH31" s="99">
        <f t="shared" si="5"/>
        <v>1</v>
      </c>
      <c r="AI31" s="99">
        <f t="shared" si="6"/>
        <v>0</v>
      </c>
      <c r="AJ31" s="99">
        <f t="shared" si="7"/>
        <v>1</v>
      </c>
      <c r="AL31" s="6"/>
    </row>
    <row r="32" spans="1:38" ht="15">
      <c r="A32" s="344" t="str">
        <f>'1. Table of contents'!B32</f>
        <v>P5 -</v>
      </c>
      <c r="B32" s="273" t="s">
        <v>158</v>
      </c>
      <c r="C32" s="170"/>
      <c r="D32" s="245"/>
      <c r="E32" s="223"/>
      <c r="F32" s="225">
        <f>IF('1. Table of contents'!$E$32='1. Table of contents'!$H$28,($D32*E32),($D32*E32)/'1. Table of contents'!$B$49)</f>
        <v>0</v>
      </c>
      <c r="G32" s="223"/>
      <c r="H32" s="225">
        <f>IF('1. Table of contents'!$E$32='1. Table of contents'!$H$28,($D32*G32),($D32*G32)/'1. Table of contents'!$B$49)</f>
        <v>0</v>
      </c>
      <c r="I32" s="224"/>
      <c r="J32" s="61">
        <f>IF('1. Table of contents'!$E$32='1. Table of contents'!$H$28,($D32*I32),($D32*I32)/'1. Table of contents'!$B$49)</f>
        <v>0</v>
      </c>
      <c r="K32" s="224"/>
      <c r="L32" s="61">
        <f>IF('1. Table of contents'!$E$32='1. Table of contents'!$H$28,($D32*K32),($D32*K32)/'1. Table of contents'!$B$49)</f>
        <v>0</v>
      </c>
      <c r="M32" s="224"/>
      <c r="N32" s="61">
        <f>IF('1. Table of contents'!$E$32='1. Table of contents'!$H$28,($D32*M32),($D32*M32)/'1. Table of contents'!$B$49)</f>
        <v>0</v>
      </c>
      <c r="O32" s="224"/>
      <c r="P32" s="61">
        <f>IF('1. Table of contents'!$E$32='1. Table of contents'!$H$28,($D32*O32),($D32*O32)/'1. Table of contents'!$B$49)</f>
        <v>0</v>
      </c>
      <c r="Q32" s="240">
        <f t="shared" si="3"/>
        <v>0</v>
      </c>
      <c r="T32" s="98" t="str">
        <f t="shared" si="0"/>
        <v>.</v>
      </c>
      <c r="U32" s="58"/>
      <c r="V32" s="4"/>
      <c r="W32" s="4" t="s">
        <v>56</v>
      </c>
      <c r="X32" s="62">
        <f>+F59+F60+F61+F99</f>
        <v>0</v>
      </c>
      <c r="Y32" s="62">
        <f>+H59+H60+H61+H99</f>
        <v>0</v>
      </c>
      <c r="Z32" s="62">
        <f>+J59+J60+J61+J99</f>
        <v>0</v>
      </c>
      <c r="AA32" s="62">
        <f>+L59+L60+L61+L99</f>
        <v>0</v>
      </c>
      <c r="AB32" s="62">
        <f>+N59+N60+N61+N99</f>
        <v>0</v>
      </c>
      <c r="AC32" s="62">
        <f>+P59+P60+P61+P99</f>
        <v>0</v>
      </c>
      <c r="AE32" s="99">
        <f t="shared" si="1"/>
        <v>0</v>
      </c>
      <c r="AF32" s="99">
        <f t="shared" si="2"/>
        <v>0</v>
      </c>
      <c r="AG32" s="99">
        <f t="shared" si="4"/>
        <v>0</v>
      </c>
      <c r="AH32" s="99">
        <f t="shared" si="5"/>
        <v>1</v>
      </c>
      <c r="AI32" s="99">
        <f t="shared" si="6"/>
        <v>0</v>
      </c>
      <c r="AJ32" s="99">
        <f t="shared" si="7"/>
        <v>1</v>
      </c>
      <c r="AL32" s="6"/>
    </row>
    <row r="33" spans="1:38" ht="15">
      <c r="A33" s="341"/>
      <c r="B33" s="274"/>
      <c r="C33" s="138"/>
      <c r="D33" s="243"/>
      <c r="E33" s="223"/>
      <c r="F33" s="226">
        <f>IF('1. Table of contents'!$E$32='1. Table of contents'!$H$28,($D33*E33),($D33*E33)/'1. Table of contents'!$B$49)</f>
        <v>0</v>
      </c>
      <c r="G33" s="223"/>
      <c r="H33" s="226">
        <f>IF('1. Table of contents'!$E$32='1. Table of contents'!$H$28,($D33*G33),($D33*G33)/'1. Table of contents'!$B$49)</f>
        <v>0</v>
      </c>
      <c r="I33" s="223"/>
      <c r="J33" s="63">
        <f>IF('1. Table of contents'!$E$32='1. Table of contents'!$H$28,($D33*I33),($D33*I33)/'1. Table of contents'!$B$49)</f>
        <v>0</v>
      </c>
      <c r="K33" s="223"/>
      <c r="L33" s="63">
        <f>IF('1. Table of contents'!$E$32='1. Table of contents'!$H$28,($D33*K33),($D33*K33)/'1. Table of contents'!$B$49)</f>
        <v>0</v>
      </c>
      <c r="M33" s="223"/>
      <c r="N33" s="63">
        <f>IF('1. Table of contents'!$E$32='1. Table of contents'!$H$28,($D33*M33),($D33*M33)/'1. Table of contents'!$B$49)</f>
        <v>0</v>
      </c>
      <c r="O33" s="223"/>
      <c r="P33" s="63">
        <f>IF('1. Table of contents'!$E$32='1. Table of contents'!$H$28,($D33*O33),($D33*O33)/'1. Table of contents'!$B$49)</f>
        <v>0</v>
      </c>
      <c r="Q33" s="240">
        <f t="shared" si="3"/>
        <v>0</v>
      </c>
      <c r="T33" s="98" t="str">
        <f t="shared" si="0"/>
        <v>.</v>
      </c>
      <c r="U33" s="58"/>
      <c r="V33" s="4"/>
      <c r="W33" s="4" t="s">
        <v>57</v>
      </c>
      <c r="X33" s="62">
        <f>+F62+F63+F64+F100</f>
        <v>0</v>
      </c>
      <c r="Y33" s="62">
        <f>+H62+H63+H64+H100</f>
        <v>0</v>
      </c>
      <c r="Z33" s="62">
        <f>+J62+J63+J64+J100</f>
        <v>0</v>
      </c>
      <c r="AA33" s="62">
        <f>+L62+L63+L64+L100</f>
        <v>0</v>
      </c>
      <c r="AB33" s="62">
        <f>+N62+N63+N64+N100</f>
        <v>0</v>
      </c>
      <c r="AC33" s="62">
        <f>+P62+P63+P64+P100</f>
        <v>0</v>
      </c>
      <c r="AE33" s="99">
        <f t="shared" si="1"/>
        <v>0</v>
      </c>
      <c r="AF33" s="99">
        <f t="shared" si="2"/>
        <v>0</v>
      </c>
      <c r="AG33" s="99">
        <f t="shared" si="4"/>
        <v>0</v>
      </c>
      <c r="AH33" s="99">
        <f t="shared" si="5"/>
        <v>1</v>
      </c>
      <c r="AI33" s="99">
        <f t="shared" si="6"/>
        <v>0</v>
      </c>
      <c r="AJ33" s="99">
        <f t="shared" si="7"/>
        <v>1</v>
      </c>
      <c r="AL33" s="6"/>
    </row>
    <row r="34" spans="1:38" ht="15">
      <c r="A34" s="345"/>
      <c r="B34" s="275"/>
      <c r="C34" s="138"/>
      <c r="D34" s="193"/>
      <c r="E34" s="223"/>
      <c r="F34" s="227">
        <f>IF('1. Table of contents'!$E$32='1. Table of contents'!$H$28,($D34*E34),($D34*E34)/'1. Table of contents'!$B$49)</f>
        <v>0</v>
      </c>
      <c r="G34" s="223"/>
      <c r="H34" s="227">
        <f>IF('1. Table of contents'!$E$32='1. Table of contents'!$H$28,($D34*G34),($D34*G34)/'1. Table of contents'!$B$49)</f>
        <v>0</v>
      </c>
      <c r="I34" s="224"/>
      <c r="J34" s="64">
        <f>IF('1. Table of contents'!$E$32='1. Table of contents'!$H$28,($D34*I34),($D34*I34)/'1. Table of contents'!$B$49)</f>
        <v>0</v>
      </c>
      <c r="K34" s="224"/>
      <c r="L34" s="64">
        <f>IF('1. Table of contents'!$E$32='1. Table of contents'!$H$28,($D34*K34),($D34*K34)/'1. Table of contents'!$B$49)</f>
        <v>0</v>
      </c>
      <c r="M34" s="224"/>
      <c r="N34" s="64">
        <f>IF('1. Table of contents'!$E$32='1. Table of contents'!$H$28,($D34*M34),($D34*M34)/'1. Table of contents'!$B$49)</f>
        <v>0</v>
      </c>
      <c r="O34" s="224"/>
      <c r="P34" s="64">
        <f>IF('1. Table of contents'!$E$32='1. Table of contents'!$H$28,($D34*O34),($D34*O34)/'1. Table of contents'!$B$49)</f>
        <v>0</v>
      </c>
      <c r="Q34" s="240">
        <f t="shared" si="3"/>
        <v>0</v>
      </c>
      <c r="T34" s="98" t="str">
        <f t="shared" si="0"/>
        <v>.</v>
      </c>
      <c r="U34" s="58">
        <f>SUM(Q32:Q34)</f>
        <v>0</v>
      </c>
      <c r="V34" s="4"/>
      <c r="W34" s="4" t="s">
        <v>58</v>
      </c>
      <c r="X34" s="62">
        <f>+F65+F66+F67+F101</f>
        <v>0</v>
      </c>
      <c r="Y34" s="62">
        <f>+H65+H66+H67+H101</f>
        <v>0</v>
      </c>
      <c r="Z34" s="62">
        <f>+J65+J66+J67+J101</f>
        <v>0</v>
      </c>
      <c r="AA34" s="62">
        <f>+L65+L66+L67+L101</f>
        <v>0</v>
      </c>
      <c r="AB34" s="62">
        <f>+N65+N66+N67+N101</f>
        <v>0</v>
      </c>
      <c r="AC34" s="62">
        <f>+P65+P66+P67+P101</f>
        <v>0</v>
      </c>
      <c r="AE34" s="99">
        <f t="shared" si="1"/>
        <v>0</v>
      </c>
      <c r="AF34" s="99">
        <f t="shared" si="2"/>
        <v>0</v>
      </c>
      <c r="AG34" s="99">
        <f t="shared" si="4"/>
        <v>0</v>
      </c>
      <c r="AH34" s="99">
        <f t="shared" si="5"/>
        <v>1</v>
      </c>
      <c r="AI34" s="99">
        <f t="shared" si="6"/>
        <v>0</v>
      </c>
      <c r="AJ34" s="99">
        <f t="shared" si="7"/>
        <v>1</v>
      </c>
      <c r="AL34" s="6"/>
    </row>
    <row r="35" spans="1:38" ht="15">
      <c r="A35" s="344" t="str">
        <f>'1. Table of contents'!B33</f>
        <v>P6 -</v>
      </c>
      <c r="B35" s="274" t="s">
        <v>158</v>
      </c>
      <c r="C35" s="192"/>
      <c r="D35" s="192"/>
      <c r="E35" s="223"/>
      <c r="F35" s="225">
        <f>IF('1. Table of contents'!$E$33='1. Table of contents'!$H$28,($D35*E35),($D35*E35)/'1. Table of contents'!$B$49)</f>
        <v>0</v>
      </c>
      <c r="G35" s="223"/>
      <c r="H35" s="225">
        <f>IF('1. Table of contents'!$E$33='1. Table of contents'!$H$28,($D35*G35),($D35*G35)/'1. Table of contents'!$B$49)</f>
        <v>0</v>
      </c>
      <c r="I35" s="223"/>
      <c r="J35" s="61">
        <f>IF('1. Table of contents'!$E$33='1. Table of contents'!$H$28,($D35*I35),($D35*I35)/'1. Table of contents'!$B$49)</f>
        <v>0</v>
      </c>
      <c r="K35" s="223"/>
      <c r="L35" s="61">
        <f>IF('1. Table of contents'!$E$33='1. Table of contents'!$H$28,($D35*K35),($D35*K35)/'1. Table of contents'!$B$49)</f>
        <v>0</v>
      </c>
      <c r="M35" s="223"/>
      <c r="N35" s="61">
        <f>IF('1. Table of contents'!$E$33='1. Table of contents'!$H$28,($D35*M35),($D35*M35)/'1. Table of contents'!$B$49)</f>
        <v>0</v>
      </c>
      <c r="O35" s="223"/>
      <c r="P35" s="61">
        <f>IF('1. Table of contents'!$E$33='1. Table of contents'!$H$28,($D35*O35),($D35*O35)/'1. Table of contents'!$B$49)</f>
        <v>0</v>
      </c>
      <c r="Q35" s="240">
        <f t="shared" si="3"/>
        <v>0</v>
      </c>
      <c r="T35" s="98" t="str">
        <f t="shared" si="0"/>
        <v>.</v>
      </c>
      <c r="U35" s="58"/>
      <c r="V35" s="4"/>
      <c r="W35" s="4" t="s">
        <v>59</v>
      </c>
      <c r="X35" s="62">
        <f>+F68+F69+F70+F102</f>
        <v>0</v>
      </c>
      <c r="Y35" s="62">
        <f>+H68+H69+H70+H102</f>
        <v>0</v>
      </c>
      <c r="Z35" s="62">
        <f>+J68+J69+J70+J102</f>
        <v>0</v>
      </c>
      <c r="AA35" s="62">
        <f>+L68+L69+L70+L102</f>
        <v>0</v>
      </c>
      <c r="AB35" s="62">
        <f>+N68+N69+N70+N102</f>
        <v>0</v>
      </c>
      <c r="AC35" s="62">
        <f>+P68+P69+P70+P102</f>
        <v>0</v>
      </c>
      <c r="AE35" s="99">
        <f t="shared" si="1"/>
        <v>0</v>
      </c>
      <c r="AF35" s="99">
        <f t="shared" si="2"/>
        <v>0</v>
      </c>
      <c r="AG35" s="99">
        <f t="shared" si="4"/>
        <v>0</v>
      </c>
      <c r="AH35" s="99">
        <f t="shared" si="5"/>
        <v>1</v>
      </c>
      <c r="AI35" s="99">
        <f t="shared" si="6"/>
        <v>0</v>
      </c>
      <c r="AJ35" s="99">
        <f t="shared" si="7"/>
        <v>1</v>
      </c>
      <c r="AL35" s="6"/>
    </row>
    <row r="36" spans="1:38" ht="15">
      <c r="A36" s="341"/>
      <c r="B36" s="274"/>
      <c r="C36" s="193"/>
      <c r="D36" s="193"/>
      <c r="E36" s="223"/>
      <c r="F36" s="226">
        <f>IF('1. Table of contents'!$E$33='1. Table of contents'!$H$28,($D36*E36),($D36*E36)/'1. Table of contents'!$B$49)</f>
        <v>0</v>
      </c>
      <c r="G36" s="223"/>
      <c r="H36" s="226">
        <f>IF('1. Table of contents'!$E$33='1. Table of contents'!$H$28,($D36*G36),($D36*G36)/'1. Table of contents'!$B$49)</f>
        <v>0</v>
      </c>
      <c r="I36" s="224"/>
      <c r="J36" s="63">
        <f>IF('1. Table of contents'!$E$33='1. Table of contents'!$H$28,($D36*I36),($D36*I36)/'1. Table of contents'!$B$49)</f>
        <v>0</v>
      </c>
      <c r="K36" s="224"/>
      <c r="L36" s="63">
        <f>IF('1. Table of contents'!$E$33='1. Table of contents'!$H$28,($D36*K36),($D36*K36)/'1. Table of contents'!$B$49)</f>
        <v>0</v>
      </c>
      <c r="M36" s="224"/>
      <c r="N36" s="63">
        <f>IF('1. Table of contents'!$E$33='1. Table of contents'!$H$28,($D36*M36),($D36*M36)/'1. Table of contents'!$B$49)</f>
        <v>0</v>
      </c>
      <c r="O36" s="224"/>
      <c r="P36" s="63">
        <f>IF('1. Table of contents'!$E$33='1. Table of contents'!$H$28,($D36*O36),($D36*O36)/'1. Table of contents'!$B$49)</f>
        <v>0</v>
      </c>
      <c r="Q36" s="240">
        <f t="shared" si="3"/>
        <v>0</v>
      </c>
      <c r="T36" s="98" t="str">
        <f t="shared" si="0"/>
        <v>.</v>
      </c>
      <c r="U36" s="58"/>
      <c r="V36" s="4"/>
      <c r="W36" s="4" t="s">
        <v>60</v>
      </c>
      <c r="X36" s="62">
        <f>+F71+F72+F73+F103</f>
        <v>0</v>
      </c>
      <c r="Y36" s="62">
        <f>+H71+H72+H73+H103</f>
        <v>0</v>
      </c>
      <c r="Z36" s="62">
        <f>+J71+J72+J73+J103</f>
        <v>0</v>
      </c>
      <c r="AA36" s="62">
        <f>+L71+L72+L73+L103</f>
        <v>0</v>
      </c>
      <c r="AB36" s="62">
        <f>+N71+N72+N73+N103</f>
        <v>0</v>
      </c>
      <c r="AC36" s="62">
        <f>+P71+P72+P73+P103</f>
        <v>0</v>
      </c>
      <c r="AE36" s="99">
        <f t="shared" si="1"/>
        <v>0</v>
      </c>
      <c r="AF36" s="99">
        <f t="shared" si="2"/>
        <v>0</v>
      </c>
      <c r="AG36" s="99">
        <f t="shared" si="4"/>
        <v>0</v>
      </c>
      <c r="AH36" s="99">
        <f t="shared" si="5"/>
        <v>1</v>
      </c>
      <c r="AI36" s="99">
        <f t="shared" si="6"/>
        <v>0</v>
      </c>
      <c r="AJ36" s="99">
        <f t="shared" si="7"/>
        <v>1</v>
      </c>
      <c r="AL36" s="6"/>
    </row>
    <row r="37" spans="1:38" ht="15">
      <c r="A37" s="345"/>
      <c r="B37" s="274"/>
      <c r="C37" s="197"/>
      <c r="D37" s="197"/>
      <c r="E37" s="223"/>
      <c r="F37" s="227">
        <f>IF('1. Table of contents'!$E$33='1. Table of contents'!$H$28,($D37*E37),($D37*E37)/'1. Table of contents'!$B$49)</f>
        <v>0</v>
      </c>
      <c r="G37" s="223"/>
      <c r="H37" s="227">
        <f>IF('1. Table of contents'!$E$33='1. Table of contents'!$H$28,($D37*G37),($D37*G37)/'1. Table of contents'!$B$49)</f>
        <v>0</v>
      </c>
      <c r="I37" s="223"/>
      <c r="J37" s="64">
        <f>IF('1. Table of contents'!$E$33='1. Table of contents'!$H$28,($D37*I37),($D37*I37)/'1. Table of contents'!$B$49)</f>
        <v>0</v>
      </c>
      <c r="K37" s="223"/>
      <c r="L37" s="64">
        <f>IF('1. Table of contents'!$E$33='1. Table of contents'!$H$28,($D37*K37),($D37*K37)/'1. Table of contents'!$B$49)</f>
        <v>0</v>
      </c>
      <c r="M37" s="223"/>
      <c r="N37" s="64">
        <f>IF('1. Table of contents'!$E$33='1. Table of contents'!$H$28,($D37*M37),($D37*M37)/'1. Table of contents'!$B$49)</f>
        <v>0</v>
      </c>
      <c r="O37" s="223"/>
      <c r="P37" s="64">
        <f>IF('1. Table of contents'!$E$33='1. Table of contents'!$H$28,($D37*O37),($D37*O37)/'1. Table of contents'!$B$49)</f>
        <v>0</v>
      </c>
      <c r="Q37" s="240">
        <f t="shared" si="3"/>
        <v>0</v>
      </c>
      <c r="T37" s="98" t="str">
        <f t="shared" si="0"/>
        <v>.</v>
      </c>
      <c r="U37" s="58">
        <f>SUM(Q35:Q37)</f>
        <v>0</v>
      </c>
      <c r="V37" s="4"/>
      <c r="W37" s="4" t="s">
        <v>61</v>
      </c>
      <c r="X37" s="62">
        <f>+F74+F75+F76+F104</f>
        <v>0</v>
      </c>
      <c r="Y37" s="62">
        <f>+H74+H75+H76+H104</f>
        <v>0</v>
      </c>
      <c r="Z37" s="62">
        <f>+J74+J75+J76+J104</f>
        <v>0</v>
      </c>
      <c r="AA37" s="62">
        <f>+L74+L75+L76+L104</f>
        <v>0</v>
      </c>
      <c r="AB37" s="62">
        <f>+N74+N75+N76+N104</f>
        <v>0</v>
      </c>
      <c r="AC37" s="62">
        <f>+P74+P75+P76+P104</f>
        <v>0</v>
      </c>
      <c r="AE37" s="99">
        <f t="shared" si="1"/>
        <v>0</v>
      </c>
      <c r="AF37" s="99">
        <f t="shared" si="2"/>
        <v>0</v>
      </c>
      <c r="AG37" s="99">
        <f t="shared" si="4"/>
        <v>0</v>
      </c>
      <c r="AH37" s="99">
        <f t="shared" si="5"/>
        <v>1</v>
      </c>
      <c r="AI37" s="99">
        <f t="shared" si="6"/>
        <v>0</v>
      </c>
      <c r="AJ37" s="99">
        <f t="shared" si="7"/>
        <v>1</v>
      </c>
      <c r="AL37" s="6"/>
    </row>
    <row r="38" spans="1:38" ht="15">
      <c r="A38" s="344" t="str">
        <f>'1. Table of contents'!B34</f>
        <v>P7 -</v>
      </c>
      <c r="B38" s="273" t="s">
        <v>158</v>
      </c>
      <c r="C38" s="170"/>
      <c r="D38" s="196"/>
      <c r="E38" s="223"/>
      <c r="F38" s="225">
        <f>IF('1. Table of contents'!$E$34='1. Table of contents'!$H$28,($D38*E38),($D38*E38)/'1. Table of contents'!$B$49)</f>
        <v>0</v>
      </c>
      <c r="G38" s="223"/>
      <c r="H38" s="225">
        <f>IF('1. Table of contents'!$E$34='1. Table of contents'!$H$28,($D38*G38),($D38*G38)/'1. Table of contents'!$B$49)</f>
        <v>0</v>
      </c>
      <c r="I38" s="224"/>
      <c r="J38" s="61">
        <f>IF('1. Table of contents'!$E$34='1. Table of contents'!$H$28,($D38*I38),($D38*I38)/'1. Table of contents'!$B$49)</f>
        <v>0</v>
      </c>
      <c r="K38" s="224"/>
      <c r="L38" s="61">
        <f>IF('1. Table of contents'!$E$34='1. Table of contents'!$H$28,($D38*K38),($D38*K38)/'1. Table of contents'!$B$49)</f>
        <v>0</v>
      </c>
      <c r="M38" s="224"/>
      <c r="N38" s="61">
        <f>IF('1. Table of contents'!$E$34='1. Table of contents'!$H$28,($D38*M38),($D38*M38)/'1. Table of contents'!$B$49)</f>
        <v>0</v>
      </c>
      <c r="O38" s="224"/>
      <c r="P38" s="61">
        <f>IF('1. Table of contents'!$E$34='1. Table of contents'!$H$28,($D38*O38),($D38*O38)/'1. Table of contents'!$B$49)</f>
        <v>0</v>
      </c>
      <c r="Q38" s="240">
        <f t="shared" si="3"/>
        <v>0</v>
      </c>
      <c r="T38" s="98" t="str">
        <f t="shared" si="0"/>
        <v>.</v>
      </c>
      <c r="U38" s="58"/>
      <c r="V38" s="4"/>
      <c r="W38" s="4" t="s">
        <v>62</v>
      </c>
      <c r="X38" s="62">
        <f>+F77+F78+F79+F105</f>
        <v>0</v>
      </c>
      <c r="Y38" s="62">
        <f>+H77+H78+H79+H105</f>
        <v>0</v>
      </c>
      <c r="Z38" s="62">
        <f>+J77+J78+J79+J105</f>
        <v>0</v>
      </c>
      <c r="AA38" s="62">
        <f>+L77+L78+L79+L105</f>
        <v>0</v>
      </c>
      <c r="AB38" s="62">
        <f>+N77+N78+N79+N105</f>
        <v>0</v>
      </c>
      <c r="AC38" s="62">
        <f>+P77+P78+P79+P105</f>
        <v>0</v>
      </c>
      <c r="AE38" s="99">
        <f t="shared" si="1"/>
        <v>0</v>
      </c>
      <c r="AF38" s="99">
        <f t="shared" si="2"/>
        <v>0</v>
      </c>
      <c r="AG38" s="99">
        <f t="shared" si="4"/>
        <v>0</v>
      </c>
      <c r="AH38" s="99">
        <f t="shared" si="5"/>
        <v>1</v>
      </c>
      <c r="AI38" s="99">
        <f t="shared" si="6"/>
        <v>0</v>
      </c>
      <c r="AJ38" s="99">
        <f t="shared" si="7"/>
        <v>1</v>
      </c>
      <c r="AL38" s="6"/>
    </row>
    <row r="39" spans="1:38" ht="15">
      <c r="A39" s="341"/>
      <c r="B39" s="274"/>
      <c r="C39" s="169"/>
      <c r="D39" s="195"/>
      <c r="E39" s="223"/>
      <c r="F39" s="226">
        <f>IF('1. Table of contents'!$E$34='1. Table of contents'!$H$28,($D39*E39),($D39*E39)/'1. Table of contents'!$B$49)</f>
        <v>0</v>
      </c>
      <c r="G39" s="223"/>
      <c r="H39" s="226">
        <f>IF('1. Table of contents'!$E$34='1. Table of contents'!$H$28,($D39*G39),($D39*G39)/'1. Table of contents'!$B$49)</f>
        <v>0</v>
      </c>
      <c r="I39" s="223"/>
      <c r="J39" s="63">
        <f>IF('1. Table of contents'!$E$34='1. Table of contents'!$H$28,($D39*I39),($D39*I39)/'1. Table of contents'!$B$49)</f>
        <v>0</v>
      </c>
      <c r="K39" s="223"/>
      <c r="L39" s="63">
        <f>IF('1. Table of contents'!$E$34='1. Table of contents'!$H$28,($D39*K39),($D39*K39)/'1. Table of contents'!$B$49)</f>
        <v>0</v>
      </c>
      <c r="M39" s="223"/>
      <c r="N39" s="63">
        <f>IF('1. Table of contents'!$E$34='1. Table of contents'!$H$28,($D39*M39),($D39*M39)/'1. Table of contents'!$B$49)</f>
        <v>0</v>
      </c>
      <c r="O39" s="223"/>
      <c r="P39" s="63">
        <f>IF('1. Table of contents'!$E$34='1. Table of contents'!$H$28,($D39*O39),($D39*O39)/'1. Table of contents'!$B$49)</f>
        <v>0</v>
      </c>
      <c r="Q39" s="240">
        <f t="shared" si="3"/>
        <v>0</v>
      </c>
      <c r="T39" s="98" t="str">
        <f aca="true" t="shared" si="8" ref="T39:T79">IF(AJ39=1,".","data missing")</f>
        <v>.</v>
      </c>
      <c r="U39" s="58"/>
      <c r="V39" s="4"/>
      <c r="Y39" s="4"/>
      <c r="AE39" s="99">
        <f t="shared" si="1"/>
        <v>0</v>
      </c>
      <c r="AF39" s="99">
        <f t="shared" si="2"/>
        <v>0</v>
      </c>
      <c r="AG39" s="99">
        <f t="shared" si="4"/>
        <v>0</v>
      </c>
      <c r="AH39" s="99">
        <f t="shared" si="5"/>
        <v>1</v>
      </c>
      <c r="AI39" s="99">
        <f t="shared" si="6"/>
        <v>0</v>
      </c>
      <c r="AJ39" s="99">
        <f t="shared" si="7"/>
        <v>1</v>
      </c>
      <c r="AL39" s="6"/>
    </row>
    <row r="40" spans="1:38" ht="15">
      <c r="A40" s="345"/>
      <c r="B40" s="275"/>
      <c r="C40" s="168"/>
      <c r="D40" s="197"/>
      <c r="E40" s="223"/>
      <c r="F40" s="227">
        <f>IF('1. Table of contents'!$E$34='1. Table of contents'!$H$28,($D40*E40),($D40*E40)/'1. Table of contents'!$B$49)</f>
        <v>0</v>
      </c>
      <c r="G40" s="223"/>
      <c r="H40" s="227">
        <f>IF('1. Table of contents'!$E$34='1. Table of contents'!$H$28,($D40*G40),($D40*G40)/'1. Table of contents'!$B$49)</f>
        <v>0</v>
      </c>
      <c r="I40" s="224"/>
      <c r="J40" s="64">
        <f>IF('1. Table of contents'!$E$34='1. Table of contents'!$H$28,($D40*I40),($D40*I40)/'1. Table of contents'!$B$49)</f>
        <v>0</v>
      </c>
      <c r="K40" s="224"/>
      <c r="L40" s="64">
        <f>IF('1. Table of contents'!$E$34='1. Table of contents'!$H$28,($D40*K40),($D40*K40)/'1. Table of contents'!$B$49)</f>
        <v>0</v>
      </c>
      <c r="M40" s="224"/>
      <c r="N40" s="64">
        <f>IF('1. Table of contents'!$E$34='1. Table of contents'!$H$28,($D40*M40),($D40*M40)/'1. Table of contents'!$B$49)</f>
        <v>0</v>
      </c>
      <c r="O40" s="224"/>
      <c r="P40" s="64">
        <f>IF('1. Table of contents'!$E$34='1. Table of contents'!$H$28,($D40*O40),($D40*O40)/'1. Table of contents'!$B$49)</f>
        <v>0</v>
      </c>
      <c r="Q40" s="240">
        <f t="shared" si="3"/>
        <v>0</v>
      </c>
      <c r="T40" s="98" t="str">
        <f t="shared" si="8"/>
        <v>.</v>
      </c>
      <c r="U40" s="58">
        <f>SUM(Q38:Q40)</f>
        <v>0</v>
      </c>
      <c r="V40" s="4"/>
      <c r="Y40" s="4"/>
      <c r="AE40" s="99">
        <f t="shared" si="1"/>
        <v>0</v>
      </c>
      <c r="AF40" s="99">
        <f t="shared" si="2"/>
        <v>0</v>
      </c>
      <c r="AG40" s="99">
        <f t="shared" si="4"/>
        <v>0</v>
      </c>
      <c r="AH40" s="99">
        <f t="shared" si="5"/>
        <v>1</v>
      </c>
      <c r="AI40" s="99">
        <f t="shared" si="6"/>
        <v>0</v>
      </c>
      <c r="AJ40" s="99">
        <f t="shared" si="7"/>
        <v>1</v>
      </c>
      <c r="AL40" s="6"/>
    </row>
    <row r="41" spans="1:38" ht="15">
      <c r="A41" s="344" t="str">
        <f>'1. Table of contents'!B35</f>
        <v>P8 -</v>
      </c>
      <c r="B41" s="274" t="s">
        <v>158</v>
      </c>
      <c r="C41" s="138"/>
      <c r="D41" s="195"/>
      <c r="E41" s="223"/>
      <c r="F41" s="225">
        <f>IF('1. Table of contents'!$E$35='1. Table of contents'!$H$28,($D41*E41),($D41*E41)/'1. Table of contents'!$B$49)</f>
        <v>0</v>
      </c>
      <c r="G41" s="223"/>
      <c r="H41" s="225">
        <f>IF('1. Table of contents'!$E$35='1. Table of contents'!$H$28,($D41*G41),($D41*G41)/'1. Table of contents'!$B$49)</f>
        <v>0</v>
      </c>
      <c r="I41" s="223"/>
      <c r="J41" s="61">
        <f>IF('1. Table of contents'!$E$35='1. Table of contents'!$H$28,($D41*I41),($D41*I41)/'1. Table of contents'!$B$49)</f>
        <v>0</v>
      </c>
      <c r="K41" s="223"/>
      <c r="L41" s="61">
        <f>IF('1. Table of contents'!$E$35='1. Table of contents'!$H$28,($D41*K41),($D41*K41)/'1. Table of contents'!$B$49)</f>
        <v>0</v>
      </c>
      <c r="M41" s="223"/>
      <c r="N41" s="61">
        <f>IF('1. Table of contents'!$E$35='1. Table of contents'!$H$28,($D41*M41),($D41*M41)/'1. Table of contents'!$B$49)</f>
        <v>0</v>
      </c>
      <c r="O41" s="223"/>
      <c r="P41" s="61">
        <f>IF('1. Table of contents'!$E$35='1. Table of contents'!$H$28,($D41*O41),($D41*O41)/'1. Table of contents'!$B$49)</f>
        <v>0</v>
      </c>
      <c r="Q41" s="240">
        <f t="shared" si="3"/>
        <v>0</v>
      </c>
      <c r="T41" s="98" t="str">
        <f t="shared" si="8"/>
        <v>.</v>
      </c>
      <c r="U41" s="58"/>
      <c r="V41" s="4"/>
      <c r="Y41" s="4"/>
      <c r="AE41" s="99">
        <f t="shared" si="1"/>
        <v>0</v>
      </c>
      <c r="AF41" s="99">
        <f t="shared" si="2"/>
        <v>0</v>
      </c>
      <c r="AG41" s="99">
        <f t="shared" si="4"/>
        <v>0</v>
      </c>
      <c r="AH41" s="99">
        <f t="shared" si="5"/>
        <v>1</v>
      </c>
      <c r="AI41" s="99">
        <f t="shared" si="6"/>
        <v>0</v>
      </c>
      <c r="AJ41" s="99">
        <f t="shared" si="7"/>
        <v>1</v>
      </c>
      <c r="AL41" s="6"/>
    </row>
    <row r="42" spans="1:38" ht="15">
      <c r="A42" s="341"/>
      <c r="B42" s="274"/>
      <c r="C42" s="138"/>
      <c r="D42" s="195"/>
      <c r="E42" s="223"/>
      <c r="F42" s="226">
        <f>IF('1. Table of contents'!$E$35='1. Table of contents'!$H$28,($D42*E42),($D42*E42)/'1. Table of contents'!$B$49)</f>
        <v>0</v>
      </c>
      <c r="G42" s="223"/>
      <c r="H42" s="226">
        <f>IF('1. Table of contents'!$E$35='1. Table of contents'!$H$28,($D42*G42),($D42*G42)/'1. Table of contents'!$B$49)</f>
        <v>0</v>
      </c>
      <c r="I42" s="224"/>
      <c r="J42" s="63">
        <f>IF('1. Table of contents'!$E$35='1. Table of contents'!$H$28,($D42*I42),($D42*I42)/'1. Table of contents'!$B$49)</f>
        <v>0</v>
      </c>
      <c r="K42" s="224"/>
      <c r="L42" s="63">
        <f>IF('1. Table of contents'!$E$35='1. Table of contents'!$H$28,($D42*K42),($D42*K42)/'1. Table of contents'!$B$49)</f>
        <v>0</v>
      </c>
      <c r="M42" s="224"/>
      <c r="N42" s="63">
        <f>IF('1. Table of contents'!$E$35='1. Table of contents'!$H$28,($D42*M42),($D42*M42)/'1. Table of contents'!$B$49)</f>
        <v>0</v>
      </c>
      <c r="O42" s="224"/>
      <c r="P42" s="63">
        <f>IF('1. Table of contents'!$E$35='1. Table of contents'!$H$28,($D42*O42),($D42*O42)/'1. Table of contents'!$B$49)</f>
        <v>0</v>
      </c>
      <c r="Q42" s="240">
        <f t="shared" si="3"/>
        <v>0</v>
      </c>
      <c r="T42" s="98" t="str">
        <f t="shared" si="8"/>
        <v>.</v>
      </c>
      <c r="U42" s="58"/>
      <c r="V42" s="4"/>
      <c r="Y42" s="4"/>
      <c r="AE42" s="99">
        <f t="shared" si="1"/>
        <v>0</v>
      </c>
      <c r="AF42" s="99">
        <f t="shared" si="2"/>
        <v>0</v>
      </c>
      <c r="AG42" s="99">
        <f t="shared" si="4"/>
        <v>0</v>
      </c>
      <c r="AH42" s="99">
        <f t="shared" si="5"/>
        <v>1</v>
      </c>
      <c r="AI42" s="99">
        <f t="shared" si="6"/>
        <v>0</v>
      </c>
      <c r="AJ42" s="99">
        <f t="shared" si="7"/>
        <v>1</v>
      </c>
      <c r="AL42" s="6"/>
    </row>
    <row r="43" spans="1:38" ht="15">
      <c r="A43" s="345"/>
      <c r="B43" s="274"/>
      <c r="C43" s="138"/>
      <c r="D43" s="195"/>
      <c r="E43" s="223"/>
      <c r="F43" s="227">
        <f>IF('1. Table of contents'!$E$35='1. Table of contents'!$H$28,($D43*E43),($D43*E43)/'1. Table of contents'!$B$49)</f>
        <v>0</v>
      </c>
      <c r="G43" s="223"/>
      <c r="H43" s="227">
        <f>IF('1. Table of contents'!$E$35='1. Table of contents'!$H$28,($D43*G43),($D43*G43)/'1. Table of contents'!$B$49)</f>
        <v>0</v>
      </c>
      <c r="I43" s="223"/>
      <c r="J43" s="64">
        <f>IF('1. Table of contents'!$E$35='1. Table of contents'!$H$28,($D43*I43),($D43*I43)/'1. Table of contents'!$B$49)</f>
        <v>0</v>
      </c>
      <c r="K43" s="223"/>
      <c r="L43" s="64">
        <f>IF('1. Table of contents'!$E$35='1. Table of contents'!$H$28,($D43*K43),($D43*K43)/'1. Table of contents'!$B$49)</f>
        <v>0</v>
      </c>
      <c r="M43" s="223"/>
      <c r="N43" s="64">
        <f>IF('1. Table of contents'!$E$35='1. Table of contents'!$H$28,($D43*M43),($D43*M43)/'1. Table of contents'!$B$49)</f>
        <v>0</v>
      </c>
      <c r="O43" s="223"/>
      <c r="P43" s="64">
        <f>IF('1. Table of contents'!$E$35='1. Table of contents'!$H$28,($D43*O43),($D43*O43)/'1. Table of contents'!$B$49)</f>
        <v>0</v>
      </c>
      <c r="Q43" s="240">
        <f t="shared" si="3"/>
        <v>0</v>
      </c>
      <c r="T43" s="98" t="str">
        <f t="shared" si="8"/>
        <v>.</v>
      </c>
      <c r="U43" s="58">
        <f>SUM(Q41:Q43)</f>
        <v>0</v>
      </c>
      <c r="V43" s="4"/>
      <c r="Y43" s="4"/>
      <c r="AE43" s="99">
        <f t="shared" si="1"/>
        <v>0</v>
      </c>
      <c r="AF43" s="99">
        <f t="shared" si="2"/>
        <v>0</v>
      </c>
      <c r="AG43" s="99">
        <f t="shared" si="4"/>
        <v>0</v>
      </c>
      <c r="AH43" s="99">
        <f t="shared" si="5"/>
        <v>1</v>
      </c>
      <c r="AI43" s="99">
        <f t="shared" si="6"/>
        <v>0</v>
      </c>
      <c r="AJ43" s="99">
        <f t="shared" si="7"/>
        <v>1</v>
      </c>
      <c r="AL43" s="6"/>
    </row>
    <row r="44" spans="1:38" ht="15">
      <c r="A44" s="344" t="str">
        <f>'1. Table of contents'!B36</f>
        <v>P9 -</v>
      </c>
      <c r="B44" s="273" t="s">
        <v>158</v>
      </c>
      <c r="C44" s="196"/>
      <c r="D44" s="196"/>
      <c r="E44" s="223"/>
      <c r="F44" s="225">
        <f>IF('1. Table of contents'!$E$36='1. Table of contents'!$H$28,($D44*E44),($D44*E44)/'1. Table of contents'!$B$49)</f>
        <v>0</v>
      </c>
      <c r="G44" s="223"/>
      <c r="H44" s="225">
        <f>IF('1. Table of contents'!$E$36='1. Table of contents'!$H$28,($D44*G44),($D44*G44)/'1. Table of contents'!$B$49)</f>
        <v>0</v>
      </c>
      <c r="I44" s="224"/>
      <c r="J44" s="61">
        <f>IF('1. Table of contents'!$E$36='1. Table of contents'!$H$28,($D44*I44),($D44*I44)/'1. Table of contents'!$B$49)</f>
        <v>0</v>
      </c>
      <c r="K44" s="224"/>
      <c r="L44" s="61">
        <f>IF('1. Table of contents'!$E$36='1. Table of contents'!$H$28,($D44*K44),($D44*K44)/'1. Table of contents'!$B$49)</f>
        <v>0</v>
      </c>
      <c r="M44" s="224"/>
      <c r="N44" s="61">
        <f>IF('1. Table of contents'!$E$36='1. Table of contents'!$H$28,($D44*M44),($D44*M44)/'1. Table of contents'!$B$49)</f>
        <v>0</v>
      </c>
      <c r="O44" s="224"/>
      <c r="P44" s="61">
        <f>IF('1. Table of contents'!$E$36='1. Table of contents'!$H$28,($D44*O44),($D44*O44)/'1. Table of contents'!$B$49)</f>
        <v>0</v>
      </c>
      <c r="Q44" s="240">
        <f t="shared" si="3"/>
        <v>0</v>
      </c>
      <c r="T44" s="98" t="str">
        <f t="shared" si="8"/>
        <v>.</v>
      </c>
      <c r="U44" s="58"/>
      <c r="V44" s="4"/>
      <c r="Y44" s="4"/>
      <c r="AE44" s="99">
        <f t="shared" si="1"/>
        <v>0</v>
      </c>
      <c r="AF44" s="99">
        <f t="shared" si="2"/>
        <v>0</v>
      </c>
      <c r="AG44" s="99">
        <f t="shared" si="4"/>
        <v>0</v>
      </c>
      <c r="AH44" s="99">
        <f t="shared" si="5"/>
        <v>1</v>
      </c>
      <c r="AI44" s="99">
        <f t="shared" si="6"/>
        <v>0</v>
      </c>
      <c r="AJ44" s="99">
        <f t="shared" si="7"/>
        <v>1</v>
      </c>
      <c r="AL44" s="6"/>
    </row>
    <row r="45" spans="1:38" ht="15">
      <c r="A45" s="341"/>
      <c r="B45" s="274"/>
      <c r="C45" s="169"/>
      <c r="D45" s="195"/>
      <c r="E45" s="223"/>
      <c r="F45" s="226">
        <f>IF('1. Table of contents'!$E$36='1. Table of contents'!$H$28,($D45*E45),($D45*E45)/'1. Table of contents'!$B$49)</f>
        <v>0</v>
      </c>
      <c r="G45" s="223"/>
      <c r="H45" s="226">
        <f>IF('1. Table of contents'!$E$36='1. Table of contents'!$H$28,($D45*G45),($D45*G45)/'1. Table of contents'!$B$49)</f>
        <v>0</v>
      </c>
      <c r="I45" s="223"/>
      <c r="J45" s="63">
        <f>IF('1. Table of contents'!$E$36='1. Table of contents'!$H$28,($D45*I45),($D45*I45)/'1. Table of contents'!$B$49)</f>
        <v>0</v>
      </c>
      <c r="K45" s="223"/>
      <c r="L45" s="63">
        <f>IF('1. Table of contents'!$E$36='1. Table of contents'!$H$28,($D45*K45),($D45*K45)/'1. Table of contents'!$B$49)</f>
        <v>0</v>
      </c>
      <c r="M45" s="223"/>
      <c r="N45" s="63">
        <f>IF('1. Table of contents'!$E$36='1. Table of contents'!$H$28,($D45*M45),($D45*M45)/'1. Table of contents'!$B$49)</f>
        <v>0</v>
      </c>
      <c r="O45" s="223"/>
      <c r="P45" s="63">
        <f>IF('1. Table of contents'!$E$36='1. Table of contents'!$H$28,($D45*O45),($D45*O45)/'1. Table of contents'!$B$49)</f>
        <v>0</v>
      </c>
      <c r="Q45" s="240">
        <f t="shared" si="3"/>
        <v>0</v>
      </c>
      <c r="T45" s="98" t="str">
        <f t="shared" si="8"/>
        <v>.</v>
      </c>
      <c r="U45" s="58"/>
      <c r="V45" s="4"/>
      <c r="Y45" s="4"/>
      <c r="AE45" s="99">
        <f t="shared" si="1"/>
        <v>0</v>
      </c>
      <c r="AF45" s="99">
        <f t="shared" si="2"/>
        <v>0</v>
      </c>
      <c r="AG45" s="99">
        <f t="shared" si="4"/>
        <v>0</v>
      </c>
      <c r="AH45" s="99">
        <f t="shared" si="5"/>
        <v>1</v>
      </c>
      <c r="AI45" s="99">
        <f t="shared" si="6"/>
        <v>0</v>
      </c>
      <c r="AJ45" s="99">
        <f t="shared" si="7"/>
        <v>1</v>
      </c>
      <c r="AL45" s="6"/>
    </row>
    <row r="46" spans="1:38" ht="15">
      <c r="A46" s="345"/>
      <c r="B46" s="275"/>
      <c r="C46" s="169"/>
      <c r="D46" s="197"/>
      <c r="E46" s="223"/>
      <c r="F46" s="227">
        <f>IF('1. Table of contents'!$E$36='1. Table of contents'!$H$28,($D46*E46),($D46*E46)/'1. Table of contents'!$B$49)</f>
        <v>0</v>
      </c>
      <c r="G46" s="223"/>
      <c r="H46" s="227">
        <f>IF('1. Table of contents'!$E$36='1. Table of contents'!$H$28,($D46*G46),($D46*G46)/'1. Table of contents'!$B$49)</f>
        <v>0</v>
      </c>
      <c r="I46" s="224"/>
      <c r="J46" s="64">
        <f>IF('1. Table of contents'!$E$36='1. Table of contents'!$H$28,($D46*I46),($D46*I46)/'1. Table of contents'!$B$49)</f>
        <v>0</v>
      </c>
      <c r="K46" s="224"/>
      <c r="L46" s="64">
        <f>IF('1. Table of contents'!$E$36='1. Table of contents'!$H$28,($D46*K46),($D46*K46)/'1. Table of contents'!$B$49)</f>
        <v>0</v>
      </c>
      <c r="M46" s="224"/>
      <c r="N46" s="64">
        <f>IF('1. Table of contents'!$E$36='1. Table of contents'!$H$28,($D46*M46),($D46*M46)/'1. Table of contents'!$B$49)</f>
        <v>0</v>
      </c>
      <c r="O46" s="224"/>
      <c r="P46" s="64">
        <f>IF('1. Table of contents'!$E$36='1. Table of contents'!$H$28,($D46*O46),($D46*O46)/'1. Table of contents'!$B$49)</f>
        <v>0</v>
      </c>
      <c r="Q46" s="240">
        <f t="shared" si="3"/>
        <v>0</v>
      </c>
      <c r="T46" s="98" t="str">
        <f t="shared" si="8"/>
        <v>.</v>
      </c>
      <c r="U46" s="58">
        <f>SUM(Q44:Q46)</f>
        <v>0</v>
      </c>
      <c r="V46" s="4"/>
      <c r="Y46" s="4"/>
      <c r="AE46" s="99">
        <f t="shared" si="1"/>
        <v>0</v>
      </c>
      <c r="AF46" s="99">
        <f t="shared" si="2"/>
        <v>0</v>
      </c>
      <c r="AG46" s="99">
        <f t="shared" si="4"/>
        <v>0</v>
      </c>
      <c r="AH46" s="99">
        <f t="shared" si="5"/>
        <v>1</v>
      </c>
      <c r="AI46" s="99">
        <f t="shared" si="6"/>
        <v>0</v>
      </c>
      <c r="AJ46" s="99">
        <f t="shared" si="7"/>
        <v>1</v>
      </c>
      <c r="AL46" s="6"/>
    </row>
    <row r="47" spans="1:38" ht="15">
      <c r="A47" s="344" t="str">
        <f>'1. Table of contents'!B37</f>
        <v>P10 -</v>
      </c>
      <c r="B47" s="274" t="s">
        <v>158</v>
      </c>
      <c r="C47" s="139"/>
      <c r="D47" s="195"/>
      <c r="E47" s="223"/>
      <c r="F47" s="225">
        <f>IF('1. Table of contents'!$E$37='1. Table of contents'!$H$28,($D47*E47),($D47*E47)/'1. Table of contents'!$B$49)</f>
        <v>0</v>
      </c>
      <c r="G47" s="223"/>
      <c r="H47" s="225">
        <f>IF('1. Table of contents'!$E$37='1. Table of contents'!$H$28,($D47*G47),($D47*G47)/'1. Table of contents'!$B$49)</f>
        <v>0</v>
      </c>
      <c r="I47" s="223"/>
      <c r="J47" s="61">
        <f>IF('1. Table of contents'!$E$37='1. Table of contents'!$H$28,($D47*I47),($D47*I47)/'1. Table of contents'!$B$49)</f>
        <v>0</v>
      </c>
      <c r="K47" s="223"/>
      <c r="L47" s="61">
        <f>IF('1. Table of contents'!$E$37='1. Table of contents'!$H$28,($D47*K47),($D47*K47)/'1. Table of contents'!$B$49)</f>
        <v>0</v>
      </c>
      <c r="M47" s="223"/>
      <c r="N47" s="61">
        <f>IF('1. Table of contents'!$E$37='1. Table of contents'!$H$28,($D47*M47),($D47*M47)/'1. Table of contents'!$B$49)</f>
        <v>0</v>
      </c>
      <c r="O47" s="223"/>
      <c r="P47" s="61">
        <f>IF('1. Table of contents'!$E$37='1. Table of contents'!$H$28,($D47*O47),($D47*O47)/'1. Table of contents'!$B$49)</f>
        <v>0</v>
      </c>
      <c r="Q47" s="240">
        <f t="shared" si="3"/>
        <v>0</v>
      </c>
      <c r="T47" s="98" t="str">
        <f t="shared" si="8"/>
        <v>.</v>
      </c>
      <c r="U47" s="58"/>
      <c r="V47" s="4"/>
      <c r="Y47" s="4"/>
      <c r="AE47" s="99">
        <f t="shared" si="1"/>
        <v>0</v>
      </c>
      <c r="AF47" s="99">
        <f t="shared" si="2"/>
        <v>0</v>
      </c>
      <c r="AG47" s="99">
        <f t="shared" si="4"/>
        <v>0</v>
      </c>
      <c r="AH47" s="99">
        <f t="shared" si="5"/>
        <v>1</v>
      </c>
      <c r="AI47" s="99">
        <f t="shared" si="6"/>
        <v>0</v>
      </c>
      <c r="AJ47" s="99">
        <f t="shared" si="7"/>
        <v>1</v>
      </c>
      <c r="AL47" s="6"/>
    </row>
    <row r="48" spans="1:38" ht="15">
      <c r="A48" s="341"/>
      <c r="B48" s="274"/>
      <c r="C48" s="138"/>
      <c r="D48" s="195"/>
      <c r="E48" s="223"/>
      <c r="F48" s="226">
        <f>IF('1. Table of contents'!$E$37='1. Table of contents'!$H$28,($D48*E48),($D48*E48)/'1. Table of contents'!$B$49)</f>
        <v>0</v>
      </c>
      <c r="G48" s="223"/>
      <c r="H48" s="226">
        <f>IF('1. Table of contents'!$E$37='1. Table of contents'!$H$28,($D48*G48),($D48*G48)/'1. Table of contents'!$B$49)</f>
        <v>0</v>
      </c>
      <c r="I48" s="224"/>
      <c r="J48" s="63">
        <f>IF('1. Table of contents'!$E$37='1. Table of contents'!$H$28,($D48*I48),($D48*I48)/'1. Table of contents'!$B$49)</f>
        <v>0</v>
      </c>
      <c r="K48" s="224"/>
      <c r="L48" s="63">
        <f>IF('1. Table of contents'!$E$37='1. Table of contents'!$H$28,($D48*K48),($D48*K48)/'1. Table of contents'!$B$49)</f>
        <v>0</v>
      </c>
      <c r="M48" s="224"/>
      <c r="N48" s="63">
        <f>IF('1. Table of contents'!$E$37='1. Table of contents'!$H$28,($D48*M48),($D48*M48)/'1. Table of contents'!$B$49)</f>
        <v>0</v>
      </c>
      <c r="O48" s="224"/>
      <c r="P48" s="63">
        <f>IF('1. Table of contents'!$E$37='1. Table of contents'!$H$28,($D48*O48),($D48*O48)/'1. Table of contents'!$B$49)</f>
        <v>0</v>
      </c>
      <c r="Q48" s="240">
        <f t="shared" si="3"/>
        <v>0</v>
      </c>
      <c r="T48" s="98" t="str">
        <f t="shared" si="8"/>
        <v>.</v>
      </c>
      <c r="U48" s="58"/>
      <c r="V48" s="4"/>
      <c r="Y48" s="4"/>
      <c r="AE48" s="99">
        <f t="shared" si="1"/>
        <v>0</v>
      </c>
      <c r="AF48" s="99">
        <f t="shared" si="2"/>
        <v>0</v>
      </c>
      <c r="AG48" s="99">
        <f t="shared" si="4"/>
        <v>0</v>
      </c>
      <c r="AH48" s="99">
        <f t="shared" si="5"/>
        <v>1</v>
      </c>
      <c r="AI48" s="99">
        <f t="shared" si="6"/>
        <v>0</v>
      </c>
      <c r="AJ48" s="99">
        <f t="shared" si="7"/>
        <v>1</v>
      </c>
      <c r="AL48" s="6"/>
    </row>
    <row r="49" spans="1:38" ht="15">
      <c r="A49" s="345"/>
      <c r="B49" s="274"/>
      <c r="C49" s="138"/>
      <c r="D49" s="195"/>
      <c r="E49" s="223"/>
      <c r="F49" s="227">
        <f>IF('1. Table of contents'!$E$37='1. Table of contents'!$H$28,($D49*E49),($D49*E49)/'1. Table of contents'!$B$49)</f>
        <v>0</v>
      </c>
      <c r="G49" s="223"/>
      <c r="H49" s="227">
        <f>IF('1. Table of contents'!$E$37='1. Table of contents'!$H$28,($D49*G49),($D49*G49)/'1. Table of contents'!$B$49)</f>
        <v>0</v>
      </c>
      <c r="I49" s="223"/>
      <c r="J49" s="64">
        <f>IF('1. Table of contents'!$E$37='1. Table of contents'!$H$28,($D49*I49),($D49*I49)/'1. Table of contents'!$B$49)</f>
        <v>0</v>
      </c>
      <c r="K49" s="223"/>
      <c r="L49" s="64">
        <f>IF('1. Table of contents'!$E$37='1. Table of contents'!$H$28,($D49*K49),($D49*K49)/'1. Table of contents'!$B$49)</f>
        <v>0</v>
      </c>
      <c r="M49" s="223"/>
      <c r="N49" s="64">
        <f>IF('1. Table of contents'!$E$37='1. Table of contents'!$H$28,($D49*M49),($D49*M49)/'1. Table of contents'!$B$49)</f>
        <v>0</v>
      </c>
      <c r="O49" s="223"/>
      <c r="P49" s="64">
        <f>IF('1. Table of contents'!$E$37='1. Table of contents'!$H$28,($D49*O49),($D49*O49)/'1. Table of contents'!$B$49)</f>
        <v>0</v>
      </c>
      <c r="Q49" s="240">
        <f t="shared" si="3"/>
        <v>0</v>
      </c>
      <c r="T49" s="98" t="str">
        <f t="shared" si="8"/>
        <v>.</v>
      </c>
      <c r="U49" s="58">
        <f>SUM(Q47:Q49)</f>
        <v>0</v>
      </c>
      <c r="V49" s="4"/>
      <c r="Y49" s="4"/>
      <c r="AE49" s="99">
        <f t="shared" si="1"/>
        <v>0</v>
      </c>
      <c r="AF49" s="99">
        <f t="shared" si="2"/>
        <v>0</v>
      </c>
      <c r="AG49" s="99">
        <f t="shared" si="4"/>
        <v>0</v>
      </c>
      <c r="AH49" s="99">
        <f t="shared" si="5"/>
        <v>1</v>
      </c>
      <c r="AI49" s="99">
        <f t="shared" si="6"/>
        <v>0</v>
      </c>
      <c r="AJ49" s="99">
        <f t="shared" si="7"/>
        <v>1</v>
      </c>
      <c r="AL49" s="6"/>
    </row>
    <row r="50" spans="1:38" ht="15">
      <c r="A50" s="344" t="str">
        <f>'1. Table of contents'!B38</f>
        <v>P11 -</v>
      </c>
      <c r="B50" s="273" t="s">
        <v>158</v>
      </c>
      <c r="C50" s="139"/>
      <c r="D50" s="196"/>
      <c r="E50" s="223"/>
      <c r="F50" s="225">
        <f>IF('1. Table of contents'!$E$38='1. Table of contents'!$H$28,($D50*E50),($D50*E50)/'1. Table of contents'!$B$49)</f>
        <v>0</v>
      </c>
      <c r="G50" s="223"/>
      <c r="H50" s="225">
        <f>IF('1. Table of contents'!$E$38='1. Table of contents'!$H$28,($D50*G50),($D50*G50)/'1. Table of contents'!$B$49)</f>
        <v>0</v>
      </c>
      <c r="I50" s="224"/>
      <c r="J50" s="61">
        <f>IF('1. Table of contents'!$E$38='1. Table of contents'!$H$28,($D50*I50),($D50*I50)/'1. Table of contents'!$B$49)</f>
        <v>0</v>
      </c>
      <c r="K50" s="224"/>
      <c r="L50" s="61">
        <f>IF('1. Table of contents'!$E$38='1. Table of contents'!$H$28,($D50*K50),($D50*K50)/'1. Table of contents'!$B$49)</f>
        <v>0</v>
      </c>
      <c r="M50" s="224"/>
      <c r="N50" s="61">
        <f>IF('1. Table of contents'!$E$38='1. Table of contents'!$H$28,($D50*M50),($D50*M50)/'1. Table of contents'!$B$49)</f>
        <v>0</v>
      </c>
      <c r="O50" s="224"/>
      <c r="P50" s="61">
        <f>IF('1. Table of contents'!$E$38='1. Table of contents'!$H$28,($D50*O50),($D50*O50)/'1. Table of contents'!$B$49)</f>
        <v>0</v>
      </c>
      <c r="Q50" s="240">
        <f t="shared" si="3"/>
        <v>0</v>
      </c>
      <c r="T50" s="98" t="str">
        <f t="shared" si="8"/>
        <v>.</v>
      </c>
      <c r="U50" s="58"/>
      <c r="V50" s="4"/>
      <c r="Y50" s="4"/>
      <c r="AE50" s="99">
        <f t="shared" si="1"/>
        <v>0</v>
      </c>
      <c r="AF50" s="99">
        <f t="shared" si="2"/>
        <v>0</v>
      </c>
      <c r="AG50" s="99">
        <f t="shared" si="4"/>
        <v>0</v>
      </c>
      <c r="AH50" s="99">
        <f t="shared" si="5"/>
        <v>1</v>
      </c>
      <c r="AI50" s="99">
        <f t="shared" si="6"/>
        <v>0</v>
      </c>
      <c r="AJ50" s="99">
        <f t="shared" si="7"/>
        <v>1</v>
      </c>
      <c r="AL50" s="6"/>
    </row>
    <row r="51" spans="1:38" ht="15">
      <c r="A51" s="346"/>
      <c r="B51" s="274"/>
      <c r="C51" s="169"/>
      <c r="D51" s="195"/>
      <c r="E51" s="223"/>
      <c r="F51" s="226">
        <f>IF('1. Table of contents'!$E$38='1. Table of contents'!$H$28,($D51*E51),($D51*E51)/'1. Table of contents'!$B$49)</f>
        <v>0</v>
      </c>
      <c r="G51" s="223"/>
      <c r="H51" s="226">
        <f>IF('1. Table of contents'!$E$38='1. Table of contents'!$H$28,($D51*G51),($D51*G51)/'1. Table of contents'!$B$49)</f>
        <v>0</v>
      </c>
      <c r="I51" s="223"/>
      <c r="J51" s="63">
        <f>IF('1. Table of contents'!$E$38='1. Table of contents'!$H$28,($D51*I51),($D51*I51)/'1. Table of contents'!$B$49)</f>
        <v>0</v>
      </c>
      <c r="K51" s="223"/>
      <c r="L51" s="63">
        <f>IF('1. Table of contents'!$E$38='1. Table of contents'!$H$28,($D51*K51),($D51*K51)/'1. Table of contents'!$B$49)</f>
        <v>0</v>
      </c>
      <c r="M51" s="223"/>
      <c r="N51" s="63">
        <f>IF('1. Table of contents'!$E$38='1. Table of contents'!$H$28,($D51*M51),($D51*M51)/'1. Table of contents'!$B$49)</f>
        <v>0</v>
      </c>
      <c r="O51" s="223"/>
      <c r="P51" s="63">
        <f>IF('1. Table of contents'!$E$38='1. Table of contents'!$H$28,($D51*O51),($D51*O51)/'1. Table of contents'!$B$49)</f>
        <v>0</v>
      </c>
      <c r="Q51" s="240">
        <f t="shared" si="3"/>
        <v>0</v>
      </c>
      <c r="T51" s="98" t="str">
        <f t="shared" si="8"/>
        <v>.</v>
      </c>
      <c r="U51" s="58"/>
      <c r="V51" s="4"/>
      <c r="Y51" s="4"/>
      <c r="AE51" s="99">
        <f aca="true" t="shared" si="9" ref="AE51:AE79">IF(C51=AL51,0,1)</f>
        <v>0</v>
      </c>
      <c r="AF51" s="99">
        <f aca="true" t="shared" si="10" ref="AF51:AF79">IF(D51=AM51,0,1)</f>
        <v>0</v>
      </c>
      <c r="AG51" s="99">
        <f t="shared" si="4"/>
        <v>0</v>
      </c>
      <c r="AH51" s="99">
        <f t="shared" si="5"/>
        <v>1</v>
      </c>
      <c r="AI51" s="99">
        <f t="shared" si="6"/>
        <v>0</v>
      </c>
      <c r="AJ51" s="99">
        <f t="shared" si="7"/>
        <v>1</v>
      </c>
      <c r="AL51" s="6"/>
    </row>
    <row r="52" spans="1:38" ht="15">
      <c r="A52" s="345"/>
      <c r="B52" s="275"/>
      <c r="C52" s="169"/>
      <c r="D52" s="197"/>
      <c r="E52" s="223"/>
      <c r="F52" s="227">
        <f>IF('1. Table of contents'!$E$38='1. Table of contents'!$H$28,($D52*E52),($D52*E52)/'1. Table of contents'!$B$49)</f>
        <v>0</v>
      </c>
      <c r="G52" s="223"/>
      <c r="H52" s="227">
        <f>IF('1. Table of contents'!$E$38='1. Table of contents'!$H$28,($D52*G52),($D52*G52)/'1. Table of contents'!$B$49)</f>
        <v>0</v>
      </c>
      <c r="I52" s="224"/>
      <c r="J52" s="64">
        <f>IF('1. Table of contents'!$E$38='1. Table of contents'!$H$28,($D52*I52),($D52*I52)/'1. Table of contents'!$B$49)</f>
        <v>0</v>
      </c>
      <c r="K52" s="224"/>
      <c r="L52" s="64">
        <f>IF('1. Table of contents'!$E$38='1. Table of contents'!$H$28,($D52*K52),($D52*K52)/'1. Table of contents'!$B$49)</f>
        <v>0</v>
      </c>
      <c r="M52" s="224"/>
      <c r="N52" s="64">
        <f>IF('1. Table of contents'!$E$38='1. Table of contents'!$H$28,($D52*M52),($D52*M52)/'1. Table of contents'!$B$49)</f>
        <v>0</v>
      </c>
      <c r="O52" s="224"/>
      <c r="P52" s="128">
        <f>IF('1. Table of contents'!$E$38='1. Table of contents'!$H$28,($D52*O52),($D52*O52)/'1. Table of contents'!$B$49)</f>
        <v>0</v>
      </c>
      <c r="Q52" s="240">
        <f t="shared" si="3"/>
        <v>0</v>
      </c>
      <c r="T52" s="98" t="str">
        <f t="shared" si="8"/>
        <v>.</v>
      </c>
      <c r="U52" s="58">
        <f>SUM(Q50:Q52)</f>
        <v>0</v>
      </c>
      <c r="V52" s="4"/>
      <c r="Y52" s="4"/>
      <c r="AE52" s="99">
        <f t="shared" si="9"/>
        <v>0</v>
      </c>
      <c r="AF52" s="99">
        <f t="shared" si="10"/>
        <v>0</v>
      </c>
      <c r="AG52" s="99">
        <f t="shared" si="4"/>
        <v>0</v>
      </c>
      <c r="AH52" s="99">
        <f t="shared" si="5"/>
        <v>1</v>
      </c>
      <c r="AI52" s="99">
        <f t="shared" si="6"/>
        <v>0</v>
      </c>
      <c r="AJ52" s="99">
        <f t="shared" si="7"/>
        <v>1</v>
      </c>
      <c r="AL52" s="6"/>
    </row>
    <row r="53" spans="1:38" s="1" customFormat="1" ht="15">
      <c r="A53" s="344" t="str">
        <f>+'1. Table of contents'!B39</f>
        <v>P12 -</v>
      </c>
      <c r="B53" s="274" t="s">
        <v>158</v>
      </c>
      <c r="C53" s="170"/>
      <c r="D53" s="195"/>
      <c r="E53" s="223"/>
      <c r="F53" s="228">
        <f>IF('1. Table of contents'!$E$39='1. Table of contents'!$H$28,($D53*E53),($D53*E53)/'1. Table of contents'!$B$49)</f>
        <v>0</v>
      </c>
      <c r="G53" s="223"/>
      <c r="H53" s="228">
        <f>IF('1. Table of contents'!$E$39='1. Table of contents'!$H$28,($D53*G53),($D53*G53)/'1. Table of contents'!$B$49)</f>
        <v>0</v>
      </c>
      <c r="I53" s="223"/>
      <c r="J53" s="129">
        <f>IF('1. Table of contents'!$E$39='1. Table of contents'!$H$28,($D53*I53),($D53*I53)/'1. Table of contents'!$B$49)</f>
        <v>0</v>
      </c>
      <c r="K53" s="223"/>
      <c r="L53" s="129">
        <f>IF('1. Table of contents'!$E$39='1. Table of contents'!$H$28,($D53*K53),($D53*K53)/'1. Table of contents'!$B$49)</f>
        <v>0</v>
      </c>
      <c r="M53" s="223"/>
      <c r="N53" s="129">
        <f>IF('1. Table of contents'!$E$39='1. Table of contents'!$H$28,($D53*M53),($D53*M53)/'1. Table of contents'!$B$49)</f>
        <v>0</v>
      </c>
      <c r="O53" s="223"/>
      <c r="P53" s="129">
        <f>IF('1. Table of contents'!$E$39='1. Table of contents'!$H$28,($D53*O53),($D53*O53)/'1. Table of contents'!$B$49)</f>
        <v>0</v>
      </c>
      <c r="Q53" s="240">
        <f t="shared" si="3"/>
        <v>0</v>
      </c>
      <c r="T53" s="123" t="str">
        <f t="shared" si="8"/>
        <v>.</v>
      </c>
      <c r="U53" s="124"/>
      <c r="AE53" s="125">
        <f t="shared" si="9"/>
        <v>0</v>
      </c>
      <c r="AF53" s="125">
        <f t="shared" si="10"/>
        <v>0</v>
      </c>
      <c r="AG53" s="99">
        <f t="shared" si="4"/>
        <v>0</v>
      </c>
      <c r="AH53" s="125">
        <f aca="true" t="shared" si="11" ref="AH53:AH77">IF(AE53+AF53+AG53=0,1,0)</f>
        <v>1</v>
      </c>
      <c r="AI53" s="125">
        <f aca="true" t="shared" si="12" ref="AI53:AI77">IF(AE53+AF53+AG53=3,1,0)</f>
        <v>0</v>
      </c>
      <c r="AJ53" s="125">
        <f aca="true" t="shared" si="13" ref="AJ53:AJ77">AH53+AI53</f>
        <v>1</v>
      </c>
      <c r="AL53" s="7"/>
    </row>
    <row r="54" spans="1:38" s="1" customFormat="1" ht="15">
      <c r="A54" s="346"/>
      <c r="B54" s="274"/>
      <c r="C54" s="169"/>
      <c r="D54" s="195"/>
      <c r="E54" s="223"/>
      <c r="F54" s="229">
        <f>IF('1. Table of contents'!$E$39='1. Table of contents'!$H$28,($D54*E54),($D54*E54)/'1. Table of contents'!$B$49)</f>
        <v>0</v>
      </c>
      <c r="G54" s="223"/>
      <c r="H54" s="229">
        <f>IF('1. Table of contents'!$E$39='1. Table of contents'!$H$28,($D54*G54),($D54*G54)/'1. Table of contents'!$B$49)</f>
        <v>0</v>
      </c>
      <c r="I54" s="224"/>
      <c r="J54" s="130">
        <f>IF('1. Table of contents'!$E$39='1. Table of contents'!$H$28,($D54*I54),($D54*I54)/'1. Table of contents'!$B$49)</f>
        <v>0</v>
      </c>
      <c r="K54" s="224"/>
      <c r="L54" s="130">
        <f>IF('1. Table of contents'!$E$39='1. Table of contents'!$H$28,($D54*K54),($D54*K54)/'1. Table of contents'!$B$49)</f>
        <v>0</v>
      </c>
      <c r="M54" s="224"/>
      <c r="N54" s="130">
        <f>IF('1. Table of contents'!$E$39='1. Table of contents'!$H$28,($D54*M54),($D54*M54)/'1. Table of contents'!$B$49)</f>
        <v>0</v>
      </c>
      <c r="O54" s="224"/>
      <c r="P54" s="130">
        <f>IF('1. Table of contents'!$E$39='1. Table of contents'!$H$28,($D54*O54),($D54*O54)/'1. Table of contents'!$B$49)</f>
        <v>0</v>
      </c>
      <c r="Q54" s="240">
        <f t="shared" si="3"/>
        <v>0</v>
      </c>
      <c r="T54" s="123" t="str">
        <f t="shared" si="8"/>
        <v>.</v>
      </c>
      <c r="U54" s="124"/>
      <c r="AE54" s="125">
        <f t="shared" si="9"/>
        <v>0</v>
      </c>
      <c r="AF54" s="125">
        <f t="shared" si="10"/>
        <v>0</v>
      </c>
      <c r="AG54" s="99">
        <f t="shared" si="4"/>
        <v>0</v>
      </c>
      <c r="AH54" s="125">
        <f t="shared" si="11"/>
        <v>1</v>
      </c>
      <c r="AI54" s="125">
        <f t="shared" si="12"/>
        <v>0</v>
      </c>
      <c r="AJ54" s="125">
        <f t="shared" si="13"/>
        <v>1</v>
      </c>
      <c r="AL54" s="7"/>
    </row>
    <row r="55" spans="1:38" s="1" customFormat="1" ht="15">
      <c r="A55" s="345"/>
      <c r="B55" s="275"/>
      <c r="C55" s="169"/>
      <c r="D55" s="195"/>
      <c r="E55" s="223"/>
      <c r="F55" s="229">
        <f>IF('1. Table of contents'!$E$39='1. Table of contents'!$H$28,($D55*E55),($D55*E55)/'1. Table of contents'!$B$49)</f>
        <v>0</v>
      </c>
      <c r="G55" s="223"/>
      <c r="H55" s="230">
        <f>IF('1. Table of contents'!$E$39='1. Table of contents'!$H$28,($D55*G55),($D55*G55)/'1. Table of contents'!$B$49)</f>
        <v>0</v>
      </c>
      <c r="I55" s="223"/>
      <c r="J55" s="128">
        <f>IF('1. Table of contents'!$E$39='1. Table of contents'!$H$28,($D55*I55),($D55*I55)/'1. Table of contents'!$B$49)</f>
        <v>0</v>
      </c>
      <c r="K55" s="223"/>
      <c r="L55" s="128">
        <f>IF('1. Table of contents'!$E$39='1. Table of contents'!$H$28,($D55*K55),($D55*K55)/'1. Table of contents'!$B$49)</f>
        <v>0</v>
      </c>
      <c r="M55" s="223"/>
      <c r="N55" s="128">
        <f>IF('1. Table of contents'!$E$39='1. Table of contents'!$H$28,($D55*M55),($D55*M55)/'1. Table of contents'!$B$49)</f>
        <v>0</v>
      </c>
      <c r="O55" s="223"/>
      <c r="P55" s="128">
        <f>IF('1. Table of contents'!$E$39='1. Table of contents'!$H$28,($D55*O55),($D55*O55)/'1. Table of contents'!$B$49)</f>
        <v>0</v>
      </c>
      <c r="Q55" s="240">
        <f t="shared" si="3"/>
        <v>0</v>
      </c>
      <c r="T55" s="123" t="str">
        <f t="shared" si="8"/>
        <v>.</v>
      </c>
      <c r="U55" s="124">
        <f>SUM(Q53:Q55)</f>
        <v>0</v>
      </c>
      <c r="AE55" s="125">
        <f t="shared" si="9"/>
        <v>0</v>
      </c>
      <c r="AF55" s="125">
        <f t="shared" si="10"/>
        <v>0</v>
      </c>
      <c r="AG55" s="99">
        <f t="shared" si="4"/>
        <v>0</v>
      </c>
      <c r="AH55" s="125">
        <f t="shared" si="11"/>
        <v>1</v>
      </c>
      <c r="AI55" s="125">
        <f t="shared" si="12"/>
        <v>0</v>
      </c>
      <c r="AJ55" s="125">
        <f t="shared" si="13"/>
        <v>1</v>
      </c>
      <c r="AL55" s="7"/>
    </row>
    <row r="56" spans="1:38" ht="15">
      <c r="A56" s="344" t="str">
        <f>+'1. Table of contents'!B40</f>
        <v>P13 -</v>
      </c>
      <c r="B56" s="274" t="s">
        <v>158</v>
      </c>
      <c r="C56" s="139"/>
      <c r="D56" s="196"/>
      <c r="E56" s="223"/>
      <c r="F56" s="225">
        <f>IF('1. Table of contents'!$E$40='1. Table of contents'!$H$28,($D56*E56),($D56*E56)/'1. Table of contents'!$B$49)</f>
        <v>0</v>
      </c>
      <c r="G56" s="223"/>
      <c r="H56" s="225">
        <f>IF('1. Table of contents'!$E$40='1. Table of contents'!$H$28,($D56*G56),($D56*G56)/'1. Table of contents'!$B$49)</f>
        <v>0</v>
      </c>
      <c r="I56" s="224"/>
      <c r="J56" s="61">
        <f>IF('1. Table of contents'!$E$40='1. Table of contents'!$H$28,($D56*I56),($D56*I56)/'1. Table of contents'!$B$49)</f>
        <v>0</v>
      </c>
      <c r="K56" s="224"/>
      <c r="L56" s="61">
        <f>IF('1. Table of contents'!$E$40='1. Table of contents'!$H$28,($D56*K56),($D56*K56)/'1. Table of contents'!$B$49)</f>
        <v>0</v>
      </c>
      <c r="M56" s="224"/>
      <c r="N56" s="61">
        <f>IF('1. Table of contents'!$E$40='1. Table of contents'!$H$28,($D56*M56),($D56*M56)/'1. Table of contents'!$B$49)</f>
        <v>0</v>
      </c>
      <c r="O56" s="224"/>
      <c r="P56" s="61">
        <f>IF('1. Table of contents'!$E$40='1. Table of contents'!$H$28,($D56*O56),($D56*O56)/'1. Table of contents'!$B$49)</f>
        <v>0</v>
      </c>
      <c r="Q56" s="240">
        <f t="shared" si="3"/>
        <v>0</v>
      </c>
      <c r="T56" s="98" t="str">
        <f t="shared" si="8"/>
        <v>.</v>
      </c>
      <c r="U56" s="58"/>
      <c r="V56" s="4"/>
      <c r="Y56" s="4"/>
      <c r="AE56" s="99">
        <f t="shared" si="9"/>
        <v>0</v>
      </c>
      <c r="AF56" s="99">
        <f t="shared" si="10"/>
        <v>0</v>
      </c>
      <c r="AG56" s="99">
        <f t="shared" si="4"/>
        <v>0</v>
      </c>
      <c r="AH56" s="99">
        <f t="shared" si="11"/>
        <v>1</v>
      </c>
      <c r="AI56" s="99">
        <f t="shared" si="12"/>
        <v>0</v>
      </c>
      <c r="AJ56" s="99">
        <f t="shared" si="13"/>
        <v>1</v>
      </c>
      <c r="AL56" s="6"/>
    </row>
    <row r="57" spans="1:38" ht="15">
      <c r="A57" s="346"/>
      <c r="B57" s="138"/>
      <c r="C57" s="138"/>
      <c r="D57" s="195"/>
      <c r="E57" s="223"/>
      <c r="F57" s="226">
        <f>IF('1. Table of contents'!$E$40='1. Table of contents'!$H$28,($D57*E57),($D57*E57)/'1. Table of contents'!$B$49)</f>
        <v>0</v>
      </c>
      <c r="G57" s="223"/>
      <c r="H57" s="226">
        <f>IF('1. Table of contents'!$E$40='1. Table of contents'!$H$28,($D57*G57),($D57*G57)/'1. Table of contents'!$B$49)</f>
        <v>0</v>
      </c>
      <c r="I57" s="223"/>
      <c r="J57" s="63">
        <f>IF('1. Table of contents'!$E$40='1. Table of contents'!$H$28,($D57*I57),($D57*I57)/'1. Table of contents'!$B$49)</f>
        <v>0</v>
      </c>
      <c r="K57" s="223"/>
      <c r="L57" s="63">
        <f>IF('1. Table of contents'!$E$40='1. Table of contents'!$H$28,($D57*K57),($D57*K57)/'1. Table of contents'!$B$49)</f>
        <v>0</v>
      </c>
      <c r="M57" s="223"/>
      <c r="N57" s="63">
        <f>IF('1. Table of contents'!$E$40='1. Table of contents'!$H$28,($D57*M57),($D57*M57)/'1. Table of contents'!$B$49)</f>
        <v>0</v>
      </c>
      <c r="O57" s="223"/>
      <c r="P57" s="63">
        <f>IF('1. Table of contents'!$E$40='1. Table of contents'!$H$28,($D57*O57),($D57*O57)/'1. Table of contents'!$B$49)</f>
        <v>0</v>
      </c>
      <c r="Q57" s="240">
        <f t="shared" si="3"/>
        <v>0</v>
      </c>
      <c r="T57" s="98" t="str">
        <f t="shared" si="8"/>
        <v>.</v>
      </c>
      <c r="U57" s="58"/>
      <c r="V57" s="4"/>
      <c r="Y57" s="4"/>
      <c r="AE57" s="99">
        <f t="shared" si="9"/>
        <v>0</v>
      </c>
      <c r="AF57" s="99">
        <f t="shared" si="10"/>
        <v>0</v>
      </c>
      <c r="AG57" s="99">
        <f t="shared" si="4"/>
        <v>0</v>
      </c>
      <c r="AH57" s="99">
        <f t="shared" si="11"/>
        <v>1</v>
      </c>
      <c r="AI57" s="99">
        <f t="shared" si="12"/>
        <v>0</v>
      </c>
      <c r="AJ57" s="99">
        <f t="shared" si="13"/>
        <v>1</v>
      </c>
      <c r="AL57" s="6"/>
    </row>
    <row r="58" spans="1:38" ht="15">
      <c r="A58" s="345"/>
      <c r="B58" s="168"/>
      <c r="C58" s="169"/>
      <c r="D58" s="197"/>
      <c r="E58" s="223"/>
      <c r="F58" s="227">
        <f>IF('1. Table of contents'!$E$40='1. Table of contents'!$H$28,($D58*E58),($D58*E58)/'1. Table of contents'!$B$49)</f>
        <v>0</v>
      </c>
      <c r="G58" s="223"/>
      <c r="H58" s="227">
        <f>IF('1. Table of contents'!$E$40='1. Table of contents'!$H$28,($D58*G58),($D58*G58)/'1. Table of contents'!$B$49)</f>
        <v>0</v>
      </c>
      <c r="I58" s="224"/>
      <c r="J58" s="64">
        <f>IF('1. Table of contents'!$E$40='1. Table of contents'!$H$28,($D58*I58),($D58*I58)/'1. Table of contents'!$B$49)</f>
        <v>0</v>
      </c>
      <c r="K58" s="224"/>
      <c r="L58" s="64">
        <f>IF('1. Table of contents'!$E$40='1. Table of contents'!$H$28,($D58*K58),($D58*K58)/'1. Table of contents'!$B$49)</f>
        <v>0</v>
      </c>
      <c r="M58" s="224"/>
      <c r="N58" s="64">
        <f>IF('1. Table of contents'!$E$40='1. Table of contents'!$H$28,($D58*M58),($D58*M58)/'1. Table of contents'!$B$49)</f>
        <v>0</v>
      </c>
      <c r="O58" s="224"/>
      <c r="P58" s="64">
        <f>IF('1. Table of contents'!$E$40='1. Table of contents'!$H$28,($D58*O58),($D58*O58)/'1. Table of contents'!$B$49)</f>
        <v>0</v>
      </c>
      <c r="Q58" s="240">
        <f t="shared" si="3"/>
        <v>0</v>
      </c>
      <c r="T58" s="98" t="str">
        <f t="shared" si="8"/>
        <v>.</v>
      </c>
      <c r="U58" s="58">
        <f>SUM(Q56:Q58)</f>
        <v>0</v>
      </c>
      <c r="V58" s="4"/>
      <c r="Y58" s="4"/>
      <c r="AE58" s="99">
        <f t="shared" si="9"/>
        <v>0</v>
      </c>
      <c r="AF58" s="99">
        <f t="shared" si="10"/>
        <v>0</v>
      </c>
      <c r="AG58" s="99">
        <f t="shared" si="4"/>
        <v>0</v>
      </c>
      <c r="AH58" s="99">
        <f t="shared" si="11"/>
        <v>1</v>
      </c>
      <c r="AI58" s="99">
        <f t="shared" si="12"/>
        <v>0</v>
      </c>
      <c r="AJ58" s="99">
        <f t="shared" si="13"/>
        <v>1</v>
      </c>
      <c r="AL58" s="6"/>
    </row>
    <row r="59" spans="1:38" ht="15">
      <c r="A59" s="344" t="str">
        <f>+'1. Table of contents'!B41</f>
        <v>P14 -</v>
      </c>
      <c r="B59" s="274" t="s">
        <v>158</v>
      </c>
      <c r="C59" s="170"/>
      <c r="D59" s="195"/>
      <c r="E59" s="223"/>
      <c r="F59" s="225">
        <f>IF('1. Table of contents'!$E$41='1. Table of contents'!$H$28,($D59*E59),($D59*E59)/'1. Table of contents'!$B$49)</f>
        <v>0</v>
      </c>
      <c r="G59" s="223"/>
      <c r="H59" s="225">
        <f>IF('1. Table of contents'!$E$41='1. Table of contents'!$H$28,($D59*G59),($D59*G59)/'1. Table of contents'!$B$49)</f>
        <v>0</v>
      </c>
      <c r="I59" s="223"/>
      <c r="J59" s="61">
        <f>IF('1. Table of contents'!$E$41='1. Table of contents'!$H$28,($D59*I59),($D59*I59)/'1. Table of contents'!$B$49)</f>
        <v>0</v>
      </c>
      <c r="K59" s="223"/>
      <c r="L59" s="61">
        <f>IF('1. Table of contents'!$E$41='1. Table of contents'!$H$28,($D59*K59),($D59*K59)/'1. Table of contents'!$B$49)</f>
        <v>0</v>
      </c>
      <c r="M59" s="223"/>
      <c r="N59" s="61">
        <f>IF('1. Table of contents'!$E$41='1. Table of contents'!$H$28,($D59*M59),($D59*M59)/'1. Table of contents'!$B$49)</f>
        <v>0</v>
      </c>
      <c r="O59" s="223"/>
      <c r="P59" s="61">
        <f>IF('1. Table of contents'!$E$41='1. Table of contents'!$H$28,($D59*O59),($D59*O59)/'1. Table of contents'!$B$49)</f>
        <v>0</v>
      </c>
      <c r="Q59" s="240">
        <f t="shared" si="3"/>
        <v>0</v>
      </c>
      <c r="T59" s="98" t="str">
        <f t="shared" si="8"/>
        <v>.</v>
      </c>
      <c r="U59" s="58"/>
      <c r="V59" s="4"/>
      <c r="Y59" s="4"/>
      <c r="AE59" s="99">
        <f t="shared" si="9"/>
        <v>0</v>
      </c>
      <c r="AF59" s="99">
        <f t="shared" si="10"/>
        <v>0</v>
      </c>
      <c r="AG59" s="99">
        <f t="shared" si="4"/>
        <v>0</v>
      </c>
      <c r="AH59" s="99">
        <f t="shared" si="11"/>
        <v>1</v>
      </c>
      <c r="AI59" s="99">
        <f t="shared" si="12"/>
        <v>0</v>
      </c>
      <c r="AJ59" s="99">
        <f t="shared" si="13"/>
        <v>1</v>
      </c>
      <c r="AL59" s="6"/>
    </row>
    <row r="60" spans="1:38" ht="15">
      <c r="A60" s="346"/>
      <c r="B60" s="138"/>
      <c r="C60" s="169"/>
      <c r="D60" s="195"/>
      <c r="E60" s="223"/>
      <c r="F60" s="226">
        <f>IF('1. Table of contents'!$E$41='1. Table of contents'!$H$28,($D60*E60),($D60*E60)/'1. Table of contents'!$B$49)</f>
        <v>0</v>
      </c>
      <c r="G60" s="223"/>
      <c r="H60" s="226">
        <f>IF('1. Table of contents'!$E$41='1. Table of contents'!$H$28,($D60*G60),($D60*G60)/'1. Table of contents'!$B$49)</f>
        <v>0</v>
      </c>
      <c r="I60" s="224"/>
      <c r="J60" s="63">
        <f>IF('1. Table of contents'!$E$41='1. Table of contents'!$H$28,($D60*I60),($D60*I60)/'1. Table of contents'!$B$49)</f>
        <v>0</v>
      </c>
      <c r="K60" s="224"/>
      <c r="L60" s="63">
        <f>IF('1. Table of contents'!$E$41='1. Table of contents'!$H$28,($D60*K60),($D60*K60)/'1. Table of contents'!$B$49)</f>
        <v>0</v>
      </c>
      <c r="M60" s="224"/>
      <c r="N60" s="63">
        <f>IF('1. Table of contents'!$E$41='1. Table of contents'!$H$28,($D60*M60),($D60*M60)/'1. Table of contents'!$B$49)</f>
        <v>0</v>
      </c>
      <c r="O60" s="224"/>
      <c r="P60" s="63">
        <f>IF('1. Table of contents'!$E$41='1. Table of contents'!$H$28,($D60*O60),($D60*O60)/'1. Table of contents'!$B$49)</f>
        <v>0</v>
      </c>
      <c r="Q60" s="240">
        <f t="shared" si="3"/>
        <v>0</v>
      </c>
      <c r="T60" s="98" t="str">
        <f t="shared" si="8"/>
        <v>.</v>
      </c>
      <c r="U60" s="58"/>
      <c r="V60" s="4"/>
      <c r="Y60" s="4"/>
      <c r="AE60" s="99">
        <f t="shared" si="9"/>
        <v>0</v>
      </c>
      <c r="AF60" s="99">
        <f t="shared" si="10"/>
        <v>0</v>
      </c>
      <c r="AG60" s="99">
        <f t="shared" si="4"/>
        <v>0</v>
      </c>
      <c r="AH60" s="99">
        <f t="shared" si="11"/>
        <v>1</v>
      </c>
      <c r="AI60" s="99">
        <f t="shared" si="12"/>
        <v>0</v>
      </c>
      <c r="AJ60" s="99">
        <f t="shared" si="13"/>
        <v>1</v>
      </c>
      <c r="AL60" s="6"/>
    </row>
    <row r="61" spans="1:38" ht="15">
      <c r="A61" s="345"/>
      <c r="B61" s="168"/>
      <c r="C61" s="138"/>
      <c r="D61" s="195"/>
      <c r="E61" s="223"/>
      <c r="F61" s="227">
        <f>IF('1. Table of contents'!$E$41='1. Table of contents'!$H$28,($D61*E61),($D61*E61)/'1. Table of contents'!$B$49)</f>
        <v>0</v>
      </c>
      <c r="G61" s="223"/>
      <c r="H61" s="227">
        <f>IF('1. Table of contents'!$E$41='1. Table of contents'!$H$28,($D61*G61),($D61*G61)/'1. Table of contents'!$B$49)</f>
        <v>0</v>
      </c>
      <c r="I61" s="223"/>
      <c r="J61" s="64">
        <f>IF('1. Table of contents'!$E$41='1. Table of contents'!$H$28,($D61*I61),($D61*I61)/'1. Table of contents'!$B$49)</f>
        <v>0</v>
      </c>
      <c r="K61" s="223"/>
      <c r="L61" s="64">
        <f>IF('1. Table of contents'!$E$41='1. Table of contents'!$H$28,($D61*K61),($D61*K61)/'1. Table of contents'!$B$49)</f>
        <v>0</v>
      </c>
      <c r="M61" s="223"/>
      <c r="N61" s="64">
        <f>IF('1. Table of contents'!$E$41='1. Table of contents'!$H$28,($D61*M61),($D61*M61)/'1. Table of contents'!$B$49)</f>
        <v>0</v>
      </c>
      <c r="O61" s="223"/>
      <c r="P61" s="64">
        <f>IF('1. Table of contents'!$E$41='1. Table of contents'!$H$28,($D61*O61),($D61*O61)/'1. Table of contents'!$B$49)</f>
        <v>0</v>
      </c>
      <c r="Q61" s="240">
        <f t="shared" si="3"/>
        <v>0</v>
      </c>
      <c r="T61" s="98" t="str">
        <f t="shared" si="8"/>
        <v>.</v>
      </c>
      <c r="U61" s="58">
        <f>SUM(Q59:Q61)</f>
        <v>0</v>
      </c>
      <c r="V61" s="4"/>
      <c r="Y61" s="4"/>
      <c r="AE61" s="99">
        <f t="shared" si="9"/>
        <v>0</v>
      </c>
      <c r="AF61" s="99">
        <f t="shared" si="10"/>
        <v>0</v>
      </c>
      <c r="AG61" s="99">
        <f t="shared" si="4"/>
        <v>0</v>
      </c>
      <c r="AH61" s="99">
        <f t="shared" si="11"/>
        <v>1</v>
      </c>
      <c r="AI61" s="99">
        <f t="shared" si="12"/>
        <v>0</v>
      </c>
      <c r="AJ61" s="99">
        <f t="shared" si="13"/>
        <v>1</v>
      </c>
      <c r="AL61" s="6"/>
    </row>
    <row r="62" spans="1:38" ht="15">
      <c r="A62" s="344" t="str">
        <f>+'1. Table of contents'!B42</f>
        <v>P15 -</v>
      </c>
      <c r="B62" s="274" t="s">
        <v>158</v>
      </c>
      <c r="C62" s="139"/>
      <c r="D62" s="198"/>
      <c r="E62" s="223"/>
      <c r="F62" s="61">
        <f>IF('1. Table of contents'!$E$42='1. Table of contents'!$H$28,($D62*E62),($D62*E62)/'1. Table of contents'!$B$49)</f>
        <v>0</v>
      </c>
      <c r="G62" s="223"/>
      <c r="H62" s="61">
        <f>IF('1. Table of contents'!$E$42='1. Table of contents'!$H$28,($D62*G62),($D62*G62)/'1. Table of contents'!$B$49)</f>
        <v>0</v>
      </c>
      <c r="I62" s="224"/>
      <c r="J62" s="61">
        <f>IF('1. Table of contents'!$E$42='1. Table of contents'!$H$28,($D62*I62),($D62*I62)/'1. Table of contents'!$B$49)</f>
        <v>0</v>
      </c>
      <c r="K62" s="224"/>
      <c r="L62" s="61">
        <f>IF('1. Table of contents'!$E$42='1. Table of contents'!$H$28,($D62*K62),($D62*K62)/'1. Table of contents'!$B$49)</f>
        <v>0</v>
      </c>
      <c r="M62" s="224"/>
      <c r="N62" s="61">
        <f>IF('1. Table of contents'!$E$42='1. Table of contents'!$H$28,($D62*M62),($D62*M62)/'1. Table of contents'!$B$49)</f>
        <v>0</v>
      </c>
      <c r="O62" s="224"/>
      <c r="P62" s="61">
        <f>IF('1. Table of contents'!$E$42='1. Table of contents'!$H$28,($D62*O62),($D62*O62)/'1. Table of contents'!$B$49)</f>
        <v>0</v>
      </c>
      <c r="Q62" s="240">
        <f t="shared" si="3"/>
        <v>0</v>
      </c>
      <c r="T62" s="98" t="str">
        <f t="shared" si="8"/>
        <v>.</v>
      </c>
      <c r="U62" s="58"/>
      <c r="V62" s="4"/>
      <c r="Y62" s="4"/>
      <c r="AE62" s="99">
        <f t="shared" si="9"/>
        <v>0</v>
      </c>
      <c r="AF62" s="99">
        <f t="shared" si="10"/>
        <v>0</v>
      </c>
      <c r="AG62" s="99">
        <f t="shared" si="4"/>
        <v>0</v>
      </c>
      <c r="AH62" s="99">
        <f t="shared" si="11"/>
        <v>1</v>
      </c>
      <c r="AI62" s="99">
        <f t="shared" si="12"/>
        <v>0</v>
      </c>
      <c r="AJ62" s="99">
        <f t="shared" si="13"/>
        <v>1</v>
      </c>
      <c r="AL62" s="6"/>
    </row>
    <row r="63" spans="1:38" ht="15">
      <c r="A63" s="346"/>
      <c r="B63" s="138"/>
      <c r="C63" s="138"/>
      <c r="D63" s="199"/>
      <c r="E63" s="223"/>
      <c r="F63" s="63">
        <f>IF('1. Table of contents'!$E$42='1. Table of contents'!$H$28,($D63*E63),($D63*E63)/'1. Table of contents'!$B$49)</f>
        <v>0</v>
      </c>
      <c r="G63" s="223"/>
      <c r="H63" s="63">
        <f>IF('1. Table of contents'!$E$42='1. Table of contents'!$H$28,($D63*G63),($D63*G63)/'1. Table of contents'!$B$49)</f>
        <v>0</v>
      </c>
      <c r="I63" s="223"/>
      <c r="J63" s="63">
        <f>IF('1. Table of contents'!$E$42='1. Table of contents'!$H$28,($D63*I63),($D63*I63)/'1. Table of contents'!$B$49)</f>
        <v>0</v>
      </c>
      <c r="K63" s="223"/>
      <c r="L63" s="63">
        <f>IF('1. Table of contents'!$E$42='1. Table of contents'!$H$28,($D63*K63),($D63*K63)/'1. Table of contents'!$B$49)</f>
        <v>0</v>
      </c>
      <c r="M63" s="223"/>
      <c r="N63" s="63">
        <f>IF('1. Table of contents'!$E$42='1. Table of contents'!$H$28,($D63*M63),($D63*M63)/'1. Table of contents'!$B$49)</f>
        <v>0</v>
      </c>
      <c r="O63" s="223"/>
      <c r="P63" s="63">
        <f>IF('1. Table of contents'!$E$42='1. Table of contents'!$H$28,($D63*O63),($D63*O63)/'1. Table of contents'!$B$49)</f>
        <v>0</v>
      </c>
      <c r="Q63" s="240">
        <f t="shared" si="3"/>
        <v>0</v>
      </c>
      <c r="T63" s="98" t="str">
        <f t="shared" si="8"/>
        <v>.</v>
      </c>
      <c r="U63" s="58"/>
      <c r="V63" s="4"/>
      <c r="Y63" s="4"/>
      <c r="AE63" s="99">
        <f t="shared" si="9"/>
        <v>0</v>
      </c>
      <c r="AF63" s="99">
        <f t="shared" si="10"/>
        <v>0</v>
      </c>
      <c r="AG63" s="99">
        <f t="shared" si="4"/>
        <v>0</v>
      </c>
      <c r="AH63" s="99">
        <f t="shared" si="11"/>
        <v>1</v>
      </c>
      <c r="AI63" s="99">
        <f t="shared" si="12"/>
        <v>0</v>
      </c>
      <c r="AJ63" s="99">
        <f t="shared" si="13"/>
        <v>1</v>
      </c>
      <c r="AL63" s="6"/>
    </row>
    <row r="64" spans="1:38" ht="15">
      <c r="A64" s="345"/>
      <c r="B64" s="168"/>
      <c r="C64" s="168"/>
      <c r="D64" s="200"/>
      <c r="E64" s="223"/>
      <c r="F64" s="64">
        <f>IF('1. Table of contents'!$E$42='1. Table of contents'!$H$28,($D64*E64),($D64*E64)/'1. Table of contents'!$B$49)</f>
        <v>0</v>
      </c>
      <c r="G64" s="223"/>
      <c r="H64" s="64">
        <f>IF('1. Table of contents'!$E$42='1. Table of contents'!$H$28,($D64*G64),($D64*G64)/'1. Table of contents'!$B$49)</f>
        <v>0</v>
      </c>
      <c r="I64" s="224"/>
      <c r="J64" s="64">
        <f>IF('1. Table of contents'!$E$42='1. Table of contents'!$H$28,($D64*I64),($D64*I64)/'1. Table of contents'!$B$49)</f>
        <v>0</v>
      </c>
      <c r="K64" s="224"/>
      <c r="L64" s="64">
        <f>IF('1. Table of contents'!$E$42='1. Table of contents'!$H$28,($D64*K64),($D64*K64)/'1. Table of contents'!$B$49)</f>
        <v>0</v>
      </c>
      <c r="M64" s="224"/>
      <c r="N64" s="64">
        <f>IF('1. Table of contents'!$E$42='1. Table of contents'!$H$28,($D64*M64),($D64*M64)/'1. Table of contents'!$B$49)</f>
        <v>0</v>
      </c>
      <c r="O64" s="224"/>
      <c r="P64" s="64">
        <f>IF('1. Table of contents'!$E$42='1. Table of contents'!$H$28,($D64*O64),($D64*O64)/'1. Table of contents'!$B$49)</f>
        <v>0</v>
      </c>
      <c r="Q64" s="240">
        <f t="shared" si="3"/>
        <v>0</v>
      </c>
      <c r="T64" s="98" t="str">
        <f t="shared" si="8"/>
        <v>.</v>
      </c>
      <c r="U64" s="58">
        <f>SUM(Q62:Q64)</f>
        <v>0</v>
      </c>
      <c r="V64" s="4"/>
      <c r="Y64" s="4"/>
      <c r="AE64" s="99">
        <f t="shared" si="9"/>
        <v>0</v>
      </c>
      <c r="AF64" s="99">
        <f t="shared" si="10"/>
        <v>0</v>
      </c>
      <c r="AG64" s="99">
        <f t="shared" si="4"/>
        <v>0</v>
      </c>
      <c r="AH64" s="99">
        <f t="shared" si="11"/>
        <v>1</v>
      </c>
      <c r="AI64" s="99">
        <f t="shared" si="12"/>
        <v>0</v>
      </c>
      <c r="AJ64" s="99">
        <f t="shared" si="13"/>
        <v>1</v>
      </c>
      <c r="AL64" s="6"/>
    </row>
    <row r="65" spans="1:38" ht="15">
      <c r="A65" s="344" t="str">
        <f>+'1. Table of contents'!B43</f>
        <v>P16 -</v>
      </c>
      <c r="B65" s="274" t="s">
        <v>158</v>
      </c>
      <c r="C65" s="198"/>
      <c r="D65" s="198"/>
      <c r="E65" s="223"/>
      <c r="F65" s="61">
        <f>IF('1. Table of contents'!$E$43='1. Table of contents'!$H$28,($D65*E65),($D65*E65)/'1. Table of contents'!$B$49)</f>
        <v>0</v>
      </c>
      <c r="G65" s="223"/>
      <c r="H65" s="61">
        <f>IF('1. Table of contents'!$E$43='1. Table of contents'!$H$28,($D65*G65),($D65*G65)/'1. Table of contents'!$B$49)</f>
        <v>0</v>
      </c>
      <c r="I65" s="223"/>
      <c r="J65" s="61">
        <f>IF('1. Table of contents'!$E$43='1. Table of contents'!$H$28,($D65*I65),($D65*I65)/'1. Table of contents'!$B$49)</f>
        <v>0</v>
      </c>
      <c r="K65" s="223"/>
      <c r="L65" s="61">
        <f>IF('1. Table of contents'!$E$43='1. Table of contents'!$H$28,($D65*K65),($D65*K65)/'1. Table of contents'!$B$49)</f>
        <v>0</v>
      </c>
      <c r="M65" s="223"/>
      <c r="N65" s="61">
        <f>IF('1. Table of contents'!$E$43='1. Table of contents'!$H$28,($D65*M65),($D65*M65)/'1. Table of contents'!$B$49)</f>
        <v>0</v>
      </c>
      <c r="O65" s="223"/>
      <c r="P65" s="61">
        <f>IF('1. Table of contents'!$E$43='1. Table of contents'!$H$28,($D65*O65),($D65*O65)/'1. Table of contents'!$B$49)</f>
        <v>0</v>
      </c>
      <c r="Q65" s="240">
        <f t="shared" si="3"/>
        <v>0</v>
      </c>
      <c r="T65" s="98" t="str">
        <f t="shared" si="8"/>
        <v>.</v>
      </c>
      <c r="U65" s="58"/>
      <c r="V65" s="4"/>
      <c r="Y65" s="4"/>
      <c r="AE65" s="99">
        <f t="shared" si="9"/>
        <v>0</v>
      </c>
      <c r="AF65" s="99">
        <f t="shared" si="10"/>
        <v>0</v>
      </c>
      <c r="AG65" s="99">
        <f t="shared" si="4"/>
        <v>0</v>
      </c>
      <c r="AH65" s="99">
        <f t="shared" si="11"/>
        <v>1</v>
      </c>
      <c r="AI65" s="99">
        <f t="shared" si="12"/>
        <v>0</v>
      </c>
      <c r="AJ65" s="99">
        <f t="shared" si="13"/>
        <v>1</v>
      </c>
      <c r="AL65" s="6"/>
    </row>
    <row r="66" spans="1:38" ht="15">
      <c r="A66" s="346"/>
      <c r="B66" s="138"/>
      <c r="C66" s="199"/>
      <c r="D66" s="199"/>
      <c r="E66" s="223"/>
      <c r="F66" s="63">
        <f>IF('1. Table of contents'!$E$43='1. Table of contents'!$H$28,($D66*E66),($D66*E66)/'1. Table of contents'!$B$49)</f>
        <v>0</v>
      </c>
      <c r="G66" s="223"/>
      <c r="H66" s="63">
        <f>IF('1. Table of contents'!$E$43='1. Table of contents'!$H$28,($D66*G66),($D66*G66)/'1. Table of contents'!$B$49)</f>
        <v>0</v>
      </c>
      <c r="I66" s="224"/>
      <c r="J66" s="63">
        <f>IF('1. Table of contents'!$E$43='1. Table of contents'!$H$28,($D66*I66),($D66*I66)/'1. Table of contents'!$B$49)</f>
        <v>0</v>
      </c>
      <c r="K66" s="224"/>
      <c r="L66" s="63">
        <f>IF('1. Table of contents'!$E$43='1. Table of contents'!$H$28,($D66*K66),($D66*K66)/'1. Table of contents'!$B$49)</f>
        <v>0</v>
      </c>
      <c r="M66" s="224"/>
      <c r="N66" s="63">
        <f>IF('1. Table of contents'!$E$43='1. Table of contents'!$H$28,($D66*M66),($D66*M66)/'1. Table of contents'!$B$49)</f>
        <v>0</v>
      </c>
      <c r="O66" s="224"/>
      <c r="P66" s="63">
        <f>IF('1. Table of contents'!$E$43='1. Table of contents'!$H$28,($D66*O66),($D66*O66)/'1. Table of contents'!$B$49)</f>
        <v>0</v>
      </c>
      <c r="Q66" s="240">
        <f t="shared" si="3"/>
        <v>0</v>
      </c>
      <c r="T66" s="98" t="str">
        <f t="shared" si="8"/>
        <v>.</v>
      </c>
      <c r="U66" s="58"/>
      <c r="V66" s="4"/>
      <c r="Y66" s="4"/>
      <c r="AE66" s="99">
        <f t="shared" si="9"/>
        <v>0</v>
      </c>
      <c r="AF66" s="99">
        <f t="shared" si="10"/>
        <v>0</v>
      </c>
      <c r="AG66" s="99">
        <f t="shared" si="4"/>
        <v>0</v>
      </c>
      <c r="AH66" s="99">
        <f t="shared" si="11"/>
        <v>1</v>
      </c>
      <c r="AI66" s="99">
        <f t="shared" si="12"/>
        <v>0</v>
      </c>
      <c r="AJ66" s="99">
        <f t="shared" si="13"/>
        <v>1</v>
      </c>
      <c r="AL66" s="6"/>
    </row>
    <row r="67" spans="1:38" ht="15">
      <c r="A67" s="345"/>
      <c r="B67" s="168"/>
      <c r="C67" s="200"/>
      <c r="D67" s="200"/>
      <c r="E67" s="223"/>
      <c r="F67" s="64">
        <f>IF('1. Table of contents'!$E$43='1. Table of contents'!$H$28,($D67*E67),($D67*E67)/'1. Table of contents'!$B$49)</f>
        <v>0</v>
      </c>
      <c r="G67" s="223"/>
      <c r="H67" s="64">
        <f>IF('1. Table of contents'!$E$43='1. Table of contents'!$H$28,($D67*G67),($D67*G67)/'1. Table of contents'!$B$49)</f>
        <v>0</v>
      </c>
      <c r="I67" s="223"/>
      <c r="J67" s="64">
        <f>IF('1. Table of contents'!$E$43='1. Table of contents'!$H$28,($D67*I67),($D67*I67)/'1. Table of contents'!$B$49)</f>
        <v>0</v>
      </c>
      <c r="K67" s="223"/>
      <c r="L67" s="64">
        <f>IF('1. Table of contents'!$E$43='1. Table of contents'!$H$28,($D67*K67),($D67*K67)/'1. Table of contents'!$B$49)</f>
        <v>0</v>
      </c>
      <c r="M67" s="223"/>
      <c r="N67" s="64">
        <f>IF('1. Table of contents'!$E$43='1. Table of contents'!$H$28,($D67*M67),($D67*M67)/'1. Table of contents'!$B$49)</f>
        <v>0</v>
      </c>
      <c r="O67" s="223"/>
      <c r="P67" s="64">
        <f>IF('1. Table of contents'!$E$43='1. Table of contents'!$H$28,($D67*O67),($D67*O67)/'1. Table of contents'!$B$49)</f>
        <v>0</v>
      </c>
      <c r="Q67" s="240">
        <f t="shared" si="3"/>
        <v>0</v>
      </c>
      <c r="T67" s="98" t="str">
        <f t="shared" si="8"/>
        <v>.</v>
      </c>
      <c r="U67" s="58">
        <f>SUM(Q65:Q67)</f>
        <v>0</v>
      </c>
      <c r="V67" s="4"/>
      <c r="Y67" s="4"/>
      <c r="AE67" s="99">
        <f t="shared" si="9"/>
        <v>0</v>
      </c>
      <c r="AF67" s="99">
        <f t="shared" si="10"/>
        <v>0</v>
      </c>
      <c r="AG67" s="99">
        <f t="shared" si="4"/>
        <v>0</v>
      </c>
      <c r="AH67" s="99">
        <f>IF(AE67+AF67+AG67=0,1,0)</f>
        <v>1</v>
      </c>
      <c r="AI67" s="99">
        <f t="shared" si="12"/>
        <v>0</v>
      </c>
      <c r="AJ67" s="99">
        <f t="shared" si="13"/>
        <v>1</v>
      </c>
      <c r="AL67" s="6"/>
    </row>
    <row r="68" spans="1:38" ht="15">
      <c r="A68" s="344" t="str">
        <f>+'1. Table of contents'!B44</f>
        <v>P17 -</v>
      </c>
      <c r="B68" s="274" t="s">
        <v>158</v>
      </c>
      <c r="C68" s="139"/>
      <c r="D68" s="198"/>
      <c r="E68" s="223"/>
      <c r="F68" s="61">
        <f>IF('1. Table of contents'!$E$44='1. Table of contents'!$H$28,($D68*E68),($D68*E68)/'1. Table of contents'!$B$49)</f>
        <v>0</v>
      </c>
      <c r="G68" s="223"/>
      <c r="H68" s="61">
        <f>IF('1. Table of contents'!$E$44='1. Table of contents'!$H$28,($D68*G68),($D68*G68)/'1. Table of contents'!$B$49)</f>
        <v>0</v>
      </c>
      <c r="I68" s="224"/>
      <c r="J68" s="61">
        <f>IF('1. Table of contents'!$E$44='1. Table of contents'!$H$28,($D68*I68),($D68*I68)/'1. Table of contents'!$B$49)</f>
        <v>0</v>
      </c>
      <c r="K68" s="224"/>
      <c r="L68" s="61">
        <f>IF('1. Table of contents'!$E$44='1. Table of contents'!$H$28,($D68*K68),($D68*K68)/'1. Table of contents'!$B$49)</f>
        <v>0</v>
      </c>
      <c r="M68" s="224"/>
      <c r="N68" s="61">
        <f>IF('1. Table of contents'!$E$44='1. Table of contents'!$H$28,($D68*M68),($D68*M68)/'1. Table of contents'!$B$49)</f>
        <v>0</v>
      </c>
      <c r="O68" s="224"/>
      <c r="P68" s="61">
        <f>IF('1. Table of contents'!$E$44='1. Table of contents'!$H$28,($D68*O68),($D68*O68)/'1. Table of contents'!$B$49)</f>
        <v>0</v>
      </c>
      <c r="Q68" s="240">
        <f t="shared" si="3"/>
        <v>0</v>
      </c>
      <c r="T68" s="98" t="str">
        <f t="shared" si="8"/>
        <v>.</v>
      </c>
      <c r="U68" s="58"/>
      <c r="V68" s="4"/>
      <c r="Y68" s="4"/>
      <c r="AE68" s="99">
        <f t="shared" si="9"/>
        <v>0</v>
      </c>
      <c r="AF68" s="99">
        <f t="shared" si="10"/>
        <v>0</v>
      </c>
      <c r="AG68" s="99">
        <f t="shared" si="4"/>
        <v>0</v>
      </c>
      <c r="AH68" s="99">
        <f t="shared" si="11"/>
        <v>1</v>
      </c>
      <c r="AI68" s="99">
        <f t="shared" si="12"/>
        <v>0</v>
      </c>
      <c r="AJ68" s="99">
        <f t="shared" si="13"/>
        <v>1</v>
      </c>
      <c r="AL68" s="6"/>
    </row>
    <row r="69" spans="1:38" ht="15">
      <c r="A69" s="346"/>
      <c r="B69" s="138"/>
      <c r="C69" s="138"/>
      <c r="D69" s="199"/>
      <c r="E69" s="223"/>
      <c r="F69" s="63">
        <f>IF('1. Table of contents'!$E$44='1. Table of contents'!$H$28,($D69*E69),($D69*E69)/'1. Table of contents'!$B$49)</f>
        <v>0</v>
      </c>
      <c r="G69" s="223"/>
      <c r="H69" s="63">
        <f>IF('1. Table of contents'!$E$44='1. Table of contents'!$H$28,($D69*G69),($D69*G69)/'1. Table of contents'!$B$49)</f>
        <v>0</v>
      </c>
      <c r="I69" s="223"/>
      <c r="J69" s="63">
        <f>IF('1. Table of contents'!$E$44='1. Table of contents'!$H$28,($D69*I69),($D69*I69)/'1. Table of contents'!$B$49)</f>
        <v>0</v>
      </c>
      <c r="K69" s="223"/>
      <c r="L69" s="63">
        <f>IF('1. Table of contents'!$E$44='1. Table of contents'!$H$28,($D69*K69),($D69*K69)/'1. Table of contents'!$B$49)</f>
        <v>0</v>
      </c>
      <c r="M69" s="223"/>
      <c r="N69" s="63">
        <f>IF('1. Table of contents'!$E$44='1. Table of contents'!$H$28,($D69*M69),($D69*M69)/'1. Table of contents'!$B$49)</f>
        <v>0</v>
      </c>
      <c r="O69" s="223"/>
      <c r="P69" s="63">
        <f>IF('1. Table of contents'!$E$44='1. Table of contents'!$H$28,($D69*O69),($D69*O69)/'1. Table of contents'!$B$49)</f>
        <v>0</v>
      </c>
      <c r="Q69" s="240">
        <f t="shared" si="3"/>
        <v>0</v>
      </c>
      <c r="T69" s="98" t="str">
        <f t="shared" si="8"/>
        <v>.</v>
      </c>
      <c r="U69" s="58"/>
      <c r="V69" s="4"/>
      <c r="Y69" s="4"/>
      <c r="AE69" s="99">
        <f t="shared" si="9"/>
        <v>0</v>
      </c>
      <c r="AF69" s="99">
        <f t="shared" si="10"/>
        <v>0</v>
      </c>
      <c r="AG69" s="99">
        <f t="shared" si="4"/>
        <v>0</v>
      </c>
      <c r="AH69" s="99">
        <f t="shared" si="11"/>
        <v>1</v>
      </c>
      <c r="AI69" s="99">
        <f t="shared" si="12"/>
        <v>0</v>
      </c>
      <c r="AJ69" s="99">
        <f t="shared" si="13"/>
        <v>1</v>
      </c>
      <c r="AL69" s="6"/>
    </row>
    <row r="70" spans="1:38" ht="15">
      <c r="A70" s="345"/>
      <c r="B70" s="168"/>
      <c r="C70" s="168"/>
      <c r="D70" s="200"/>
      <c r="E70" s="223"/>
      <c r="F70" s="64">
        <f>IF('1. Table of contents'!$E$44='1. Table of contents'!$H$28,($D70*E70),($D70*E70)/'1. Table of contents'!$B$49)</f>
        <v>0</v>
      </c>
      <c r="G70" s="223"/>
      <c r="H70" s="64">
        <f>IF('1. Table of contents'!$E$44='1. Table of contents'!$H$28,($D70*G70),($D70*G70)/'1. Table of contents'!$B$49)</f>
        <v>0</v>
      </c>
      <c r="I70" s="224"/>
      <c r="J70" s="64">
        <f>IF('1. Table of contents'!$E$44='1. Table of contents'!$H$28,($D70*I70),($D70*I70)/'1. Table of contents'!$B$49)</f>
        <v>0</v>
      </c>
      <c r="K70" s="224"/>
      <c r="L70" s="64">
        <f>IF('1. Table of contents'!$E$44='1. Table of contents'!$H$28,($D70*K70),($D70*K70)/'1. Table of contents'!$B$49)</f>
        <v>0</v>
      </c>
      <c r="M70" s="224"/>
      <c r="N70" s="64">
        <f>IF('1. Table of contents'!$E$44='1. Table of contents'!$H$28,($D70*M70),($D70*M70)/'1. Table of contents'!$B$49)</f>
        <v>0</v>
      </c>
      <c r="O70" s="224"/>
      <c r="P70" s="64">
        <f>IF('1. Table of contents'!$E$44='1. Table of contents'!$H$28,($D70*O70),($D70*O70)/'1. Table of contents'!$B$49)</f>
        <v>0</v>
      </c>
      <c r="Q70" s="240">
        <f t="shared" si="3"/>
        <v>0</v>
      </c>
      <c r="T70" s="98" t="str">
        <f t="shared" si="8"/>
        <v>.</v>
      </c>
      <c r="U70" s="58">
        <f>SUM(Q68:Q70)</f>
        <v>0</v>
      </c>
      <c r="V70" s="4"/>
      <c r="Y70" s="4"/>
      <c r="AE70" s="99">
        <f t="shared" si="9"/>
        <v>0</v>
      </c>
      <c r="AF70" s="99">
        <f t="shared" si="10"/>
        <v>0</v>
      </c>
      <c r="AG70" s="99">
        <f t="shared" si="4"/>
        <v>0</v>
      </c>
      <c r="AH70" s="99">
        <f t="shared" si="11"/>
        <v>1</v>
      </c>
      <c r="AI70" s="99">
        <f t="shared" si="12"/>
        <v>0</v>
      </c>
      <c r="AJ70" s="99">
        <f t="shared" si="13"/>
        <v>1</v>
      </c>
      <c r="AL70" s="6"/>
    </row>
    <row r="71" spans="1:38" ht="15">
      <c r="A71" s="347" t="str">
        <f>+'1. Table of contents'!B45</f>
        <v>P18 -</v>
      </c>
      <c r="B71" s="274" t="s">
        <v>158</v>
      </c>
      <c r="C71" s="139"/>
      <c r="D71" s="198"/>
      <c r="E71" s="223"/>
      <c r="F71" s="61">
        <f>IF('1. Table of contents'!$E$45='1. Table of contents'!$H$28,($D71*E71),($D71*E71)/'1. Table of contents'!$B$49)</f>
        <v>0</v>
      </c>
      <c r="G71" s="223"/>
      <c r="H71" s="61">
        <f>IF('1. Table of contents'!$E$45='1. Table of contents'!$H$28,($D71*G71),($D71*G71)/'1. Table of contents'!$B$49)</f>
        <v>0</v>
      </c>
      <c r="I71" s="223"/>
      <c r="J71" s="61">
        <f>IF('1. Table of contents'!$E$45='1. Table of contents'!$H$28,($D71*I71),($D71*I71)/'1. Table of contents'!$B$49)</f>
        <v>0</v>
      </c>
      <c r="K71" s="223"/>
      <c r="L71" s="61">
        <f>IF('1. Table of contents'!$E$45='1. Table of contents'!$H$28,($D71*K71),($D71*K71)/'1. Table of contents'!$B$49)</f>
        <v>0</v>
      </c>
      <c r="M71" s="223"/>
      <c r="N71" s="61">
        <f>IF('1. Table of contents'!$E$45='1. Table of contents'!$H$28,($D71*M71),($D71*M71)/'1. Table of contents'!$B$49)</f>
        <v>0</v>
      </c>
      <c r="O71" s="223"/>
      <c r="P71" s="61">
        <f>IF('1. Table of contents'!$E$45='1. Table of contents'!$H$28,($D71*O71),($D71*O71)/'1. Table of contents'!$B$49)</f>
        <v>0</v>
      </c>
      <c r="Q71" s="240">
        <f t="shared" si="3"/>
        <v>0</v>
      </c>
      <c r="T71" s="98" t="str">
        <f t="shared" si="8"/>
        <v>.</v>
      </c>
      <c r="U71" s="58"/>
      <c r="V71" s="4"/>
      <c r="Y71" s="4"/>
      <c r="AE71" s="99">
        <f t="shared" si="9"/>
        <v>0</v>
      </c>
      <c r="AF71" s="99">
        <f t="shared" si="10"/>
        <v>0</v>
      </c>
      <c r="AG71" s="99">
        <f t="shared" si="4"/>
        <v>0</v>
      </c>
      <c r="AH71" s="99">
        <f t="shared" si="11"/>
        <v>1</v>
      </c>
      <c r="AI71" s="99">
        <f t="shared" si="12"/>
        <v>0</v>
      </c>
      <c r="AJ71" s="99">
        <f t="shared" si="13"/>
        <v>1</v>
      </c>
      <c r="AL71" s="6"/>
    </row>
    <row r="72" spans="1:38" ht="15" customHeight="1">
      <c r="A72" s="348"/>
      <c r="B72" s="138"/>
      <c r="C72" s="138"/>
      <c r="D72" s="199"/>
      <c r="E72" s="223"/>
      <c r="F72" s="63">
        <f>IF('1. Table of contents'!$E$45='1. Table of contents'!$H$28,($D72*E72),($D72*E72)/'1. Table of contents'!$B$49)</f>
        <v>0</v>
      </c>
      <c r="G72" s="223"/>
      <c r="H72" s="63">
        <f>IF('1. Table of contents'!$E$45='1. Table of contents'!$H$28,($D72*G72),($D72*G72)/'1. Table of contents'!$B$49)</f>
        <v>0</v>
      </c>
      <c r="I72" s="224"/>
      <c r="J72" s="63">
        <f>IF('1. Table of contents'!$E$45='1. Table of contents'!$H$28,($D72*I72),($D72*I72)/'1. Table of contents'!$B$49)</f>
        <v>0</v>
      </c>
      <c r="K72" s="224"/>
      <c r="L72" s="63">
        <f>IF('1. Table of contents'!$E$45='1. Table of contents'!$H$28,($D72*K72),($D72*K72)/'1. Table of contents'!$B$49)</f>
        <v>0</v>
      </c>
      <c r="M72" s="224"/>
      <c r="N72" s="63">
        <f>IF('1. Table of contents'!$E$45='1. Table of contents'!$H$28,($D72*M72),($D72*M72)/'1. Table of contents'!$B$49)</f>
        <v>0</v>
      </c>
      <c r="O72" s="224"/>
      <c r="P72" s="63">
        <f>IF('1. Table of contents'!$E$45='1. Table of contents'!$H$28,($D72*O72),($D72*O72)/'1. Table of contents'!$B$49)</f>
        <v>0</v>
      </c>
      <c r="Q72" s="240">
        <f t="shared" si="3"/>
        <v>0</v>
      </c>
      <c r="T72" s="98" t="str">
        <f t="shared" si="8"/>
        <v>.</v>
      </c>
      <c r="U72" s="58"/>
      <c r="V72" s="4"/>
      <c r="Y72" s="4"/>
      <c r="AE72" s="99">
        <f t="shared" si="9"/>
        <v>0</v>
      </c>
      <c r="AF72" s="99">
        <f t="shared" si="10"/>
        <v>0</v>
      </c>
      <c r="AG72" s="99">
        <f t="shared" si="4"/>
        <v>0</v>
      </c>
      <c r="AH72" s="99">
        <f t="shared" si="11"/>
        <v>1</v>
      </c>
      <c r="AI72" s="99">
        <f t="shared" si="12"/>
        <v>0</v>
      </c>
      <c r="AJ72" s="99">
        <f t="shared" si="13"/>
        <v>1</v>
      </c>
      <c r="AL72" s="6"/>
    </row>
    <row r="73" spans="1:38" ht="15">
      <c r="A73" s="349"/>
      <c r="B73" s="168"/>
      <c r="C73" s="168"/>
      <c r="D73" s="200"/>
      <c r="E73" s="223"/>
      <c r="F73" s="64">
        <f>IF('1. Table of contents'!$E$45='1. Table of contents'!$H$28,($D73*E73),($D73*E73)/'1. Table of contents'!$B$49)</f>
        <v>0</v>
      </c>
      <c r="G73" s="223"/>
      <c r="H73" s="64">
        <f>IF('1. Table of contents'!$E$45='1. Table of contents'!$H$28,($D73*G73),($D73*G73)/'1. Table of contents'!$B$49)</f>
        <v>0</v>
      </c>
      <c r="I73" s="223"/>
      <c r="J73" s="64">
        <f>IF('1. Table of contents'!$E$45='1. Table of contents'!$H$28,($D73*I73),($D73*I73)/'1. Table of contents'!$B$49)</f>
        <v>0</v>
      </c>
      <c r="K73" s="223"/>
      <c r="L73" s="64">
        <f>IF('1. Table of contents'!$E$45='1. Table of contents'!$H$28,($D73*K73),($D73*K73)/'1. Table of contents'!$B$49)</f>
        <v>0</v>
      </c>
      <c r="M73" s="223"/>
      <c r="N73" s="64">
        <f>IF('1. Table of contents'!$E$45='1. Table of contents'!$H$28,($D73*M73),($D73*M73)/'1. Table of contents'!$B$49)</f>
        <v>0</v>
      </c>
      <c r="O73" s="223"/>
      <c r="P73" s="64">
        <f>IF('1. Table of contents'!$E$45='1. Table of contents'!$H$28,($D73*O73),($D73*O73)/'1. Table of contents'!$B$49)</f>
        <v>0</v>
      </c>
      <c r="Q73" s="240">
        <f t="shared" si="3"/>
        <v>0</v>
      </c>
      <c r="T73" s="98" t="str">
        <f t="shared" si="8"/>
        <v>.</v>
      </c>
      <c r="U73" s="58">
        <f>SUM(Q71:Q73)</f>
        <v>0</v>
      </c>
      <c r="V73" s="4"/>
      <c r="Y73" s="4"/>
      <c r="AE73" s="99">
        <f t="shared" si="9"/>
        <v>0</v>
      </c>
      <c r="AF73" s="99">
        <f t="shared" si="10"/>
        <v>0</v>
      </c>
      <c r="AG73" s="99">
        <f t="shared" si="4"/>
        <v>0</v>
      </c>
      <c r="AH73" s="99">
        <f t="shared" si="11"/>
        <v>1</v>
      </c>
      <c r="AI73" s="99">
        <f t="shared" si="12"/>
        <v>0</v>
      </c>
      <c r="AJ73" s="99">
        <f t="shared" si="13"/>
        <v>1</v>
      </c>
      <c r="AL73" s="6"/>
    </row>
    <row r="74" spans="1:38" ht="15">
      <c r="A74" s="344" t="str">
        <f>+'1. Table of contents'!B46</f>
        <v>P19 -</v>
      </c>
      <c r="B74" s="274" t="s">
        <v>158</v>
      </c>
      <c r="C74" s="139"/>
      <c r="D74" s="198"/>
      <c r="E74" s="223"/>
      <c r="F74" s="61">
        <f>IF('1. Table of contents'!$E$46='1. Table of contents'!$H$28,($D74*E74),($D74*E74)/'1. Table of contents'!$B$49)</f>
        <v>0</v>
      </c>
      <c r="G74" s="223"/>
      <c r="H74" s="61">
        <f>IF('1. Table of contents'!$E$46='1. Table of contents'!$H$28,($D74*G74),($D74*G74)/'1. Table of contents'!$B$49)</f>
        <v>0</v>
      </c>
      <c r="I74" s="224"/>
      <c r="J74" s="61">
        <f>IF('1. Table of contents'!$E$46='1. Table of contents'!$H$28,($D74*I74),($D74*I74)/'1. Table of contents'!$B$49)</f>
        <v>0</v>
      </c>
      <c r="K74" s="224"/>
      <c r="L74" s="61">
        <f>IF('1. Table of contents'!$E$46='1. Table of contents'!$H$28,($D74*K74),($D74*K74)/'1. Table of contents'!$B$49)</f>
        <v>0</v>
      </c>
      <c r="M74" s="224"/>
      <c r="N74" s="61">
        <f>IF('1. Table of contents'!$E$46='1. Table of contents'!$H$28,($D74*M74),($D74*M74)/'1. Table of contents'!$B$49)</f>
        <v>0</v>
      </c>
      <c r="O74" s="224"/>
      <c r="P74" s="61">
        <f>IF('1. Table of contents'!$E$46='1. Table of contents'!$H$28,($D74*O74),($D74*O74)/'1. Table of contents'!$B$49)</f>
        <v>0</v>
      </c>
      <c r="Q74" s="240">
        <f t="shared" si="3"/>
        <v>0</v>
      </c>
      <c r="T74" s="98" t="str">
        <f t="shared" si="8"/>
        <v>.</v>
      </c>
      <c r="U74" s="58"/>
      <c r="V74" s="4"/>
      <c r="Y74" s="4"/>
      <c r="AE74" s="99">
        <f t="shared" si="9"/>
        <v>0</v>
      </c>
      <c r="AF74" s="99">
        <f t="shared" si="10"/>
        <v>0</v>
      </c>
      <c r="AG74" s="99">
        <f t="shared" si="4"/>
        <v>0</v>
      </c>
      <c r="AH74" s="99">
        <f t="shared" si="11"/>
        <v>1</v>
      </c>
      <c r="AI74" s="99">
        <f t="shared" si="12"/>
        <v>0</v>
      </c>
      <c r="AJ74" s="99">
        <f t="shared" si="13"/>
        <v>1</v>
      </c>
      <c r="AL74" s="6"/>
    </row>
    <row r="75" spans="1:38" ht="15">
      <c r="A75" s="373"/>
      <c r="B75" s="138"/>
      <c r="C75" s="138"/>
      <c r="D75" s="199"/>
      <c r="E75" s="223"/>
      <c r="F75" s="63">
        <f>IF('1. Table of contents'!$E$46='1. Table of contents'!$H$28,($D75*E75),($D75*E75)/'1. Table of contents'!$B$49)</f>
        <v>0</v>
      </c>
      <c r="G75" s="223"/>
      <c r="H75" s="63">
        <f>IF('1. Table of contents'!$E$46='1. Table of contents'!$H$28,($D75*G75),($D75*G75)/'1. Table of contents'!$B$49)</f>
        <v>0</v>
      </c>
      <c r="I75" s="223"/>
      <c r="J75" s="63">
        <f>IF('1. Table of contents'!$E$46='1. Table of contents'!$H$28,($D75*I75),($D75*I75)/'1. Table of contents'!$B$49)</f>
        <v>0</v>
      </c>
      <c r="K75" s="223"/>
      <c r="L75" s="63">
        <f>IF('1. Table of contents'!$E$46='1. Table of contents'!$H$28,($D75*K75),($D75*K75)/'1. Table of contents'!$B$49)</f>
        <v>0</v>
      </c>
      <c r="M75" s="223"/>
      <c r="N75" s="63">
        <f>IF('1. Table of contents'!$E$46='1. Table of contents'!$H$28,($D75*M75),($D75*M75)/'1. Table of contents'!$B$49)</f>
        <v>0</v>
      </c>
      <c r="O75" s="223"/>
      <c r="P75" s="63">
        <f>IF('1. Table of contents'!$E$46='1. Table of contents'!$H$28,($D75*O75),($D75*O75)/'1. Table of contents'!$B$49)</f>
        <v>0</v>
      </c>
      <c r="Q75" s="240">
        <f t="shared" si="3"/>
        <v>0</v>
      </c>
      <c r="T75" s="98" t="str">
        <f t="shared" si="8"/>
        <v>.</v>
      </c>
      <c r="U75" s="58"/>
      <c r="V75" s="4"/>
      <c r="Y75" s="4"/>
      <c r="AE75" s="99">
        <f t="shared" si="9"/>
        <v>0</v>
      </c>
      <c r="AF75" s="99">
        <f t="shared" si="10"/>
        <v>0</v>
      </c>
      <c r="AG75" s="99">
        <f t="shared" si="4"/>
        <v>0</v>
      </c>
      <c r="AH75" s="99">
        <f t="shared" si="11"/>
        <v>1</v>
      </c>
      <c r="AI75" s="99">
        <f t="shared" si="12"/>
        <v>0</v>
      </c>
      <c r="AJ75" s="99">
        <f t="shared" si="13"/>
        <v>1</v>
      </c>
      <c r="AL75" s="6"/>
    </row>
    <row r="76" spans="1:38" ht="15">
      <c r="A76" s="374"/>
      <c r="B76" s="168"/>
      <c r="C76" s="168"/>
      <c r="D76" s="200"/>
      <c r="E76" s="223"/>
      <c r="F76" s="64">
        <f>IF('1. Table of contents'!$E$46='1. Table of contents'!$H$28,($D76*E76),($D76*E76)/'1. Table of contents'!$B$49)</f>
        <v>0</v>
      </c>
      <c r="G76" s="223"/>
      <c r="H76" s="64">
        <f>IF('1. Table of contents'!$E$46='1. Table of contents'!$H$28,($D76*G76),($D76*G76)/'1. Table of contents'!$B$49)</f>
        <v>0</v>
      </c>
      <c r="I76" s="224"/>
      <c r="J76" s="64">
        <f>IF('1. Table of contents'!$E$46='1. Table of contents'!$H$28,($D76*I76),($D76*I76)/'1. Table of contents'!$B$49)</f>
        <v>0</v>
      </c>
      <c r="K76" s="224"/>
      <c r="L76" s="64">
        <f>IF('1. Table of contents'!$E$46='1. Table of contents'!$H$28,($D76*K76),($D76*K76)/'1. Table of contents'!$B$49)</f>
        <v>0</v>
      </c>
      <c r="M76" s="224"/>
      <c r="N76" s="64">
        <f>IF('1. Table of contents'!$E$46='1. Table of contents'!$H$28,($D76*M76),($D76*M76)/'1. Table of contents'!$B$49)</f>
        <v>0</v>
      </c>
      <c r="O76" s="224"/>
      <c r="P76" s="64">
        <f>IF('1. Table of contents'!$E$46='1. Table of contents'!$H$28,($D76*O76),($D76*O76)/'1. Table of contents'!$B$49)</f>
        <v>0</v>
      </c>
      <c r="Q76" s="240">
        <f t="shared" si="3"/>
        <v>0</v>
      </c>
      <c r="T76" s="98" t="str">
        <f t="shared" si="8"/>
        <v>.</v>
      </c>
      <c r="U76" s="58">
        <f>SUM(Q74:Q76)</f>
        <v>0</v>
      </c>
      <c r="V76" s="4"/>
      <c r="Y76" s="4"/>
      <c r="AE76" s="99">
        <f t="shared" si="9"/>
        <v>0</v>
      </c>
      <c r="AF76" s="99">
        <f t="shared" si="10"/>
        <v>0</v>
      </c>
      <c r="AG76" s="99">
        <f t="shared" si="4"/>
        <v>0</v>
      </c>
      <c r="AH76" s="99">
        <f t="shared" si="11"/>
        <v>1</v>
      </c>
      <c r="AI76" s="99">
        <f t="shared" si="12"/>
        <v>0</v>
      </c>
      <c r="AJ76" s="99">
        <f t="shared" si="13"/>
        <v>1</v>
      </c>
      <c r="AL76" s="6"/>
    </row>
    <row r="77" spans="1:38" ht="15">
      <c r="A77" s="341" t="str">
        <f>'1. Table of contents'!B47</f>
        <v>P20 -</v>
      </c>
      <c r="B77" s="274" t="s">
        <v>158</v>
      </c>
      <c r="C77" s="138"/>
      <c r="D77" s="198"/>
      <c r="E77" s="223"/>
      <c r="F77" s="61">
        <f>IF('1. Table of contents'!$E$47='1. Table of contents'!$H$28,($D77*E77),($D77*E77)/'1. Table of contents'!$B$49)</f>
        <v>0</v>
      </c>
      <c r="G77" s="223"/>
      <c r="H77" s="61">
        <f>IF('1. Table of contents'!$E$47='1. Table of contents'!$H$28,($D77*G77),($D77*G77)/'1. Table of contents'!$B$49)</f>
        <v>0</v>
      </c>
      <c r="I77" s="223"/>
      <c r="J77" s="61">
        <f>IF('1. Table of contents'!$E$47='1. Table of contents'!$H$28,($D77*I77),($D77*I77)/'1. Table of contents'!$B$49)</f>
        <v>0</v>
      </c>
      <c r="K77" s="223"/>
      <c r="L77" s="61">
        <f>IF('1. Table of contents'!$E$47='1. Table of contents'!$H$28,($D77*K77),($D77*K77)/'1. Table of contents'!$B$49)</f>
        <v>0</v>
      </c>
      <c r="M77" s="223"/>
      <c r="N77" s="61">
        <f>IF('1. Table of contents'!$E$47='1. Table of contents'!$H$28,($D77*M77),($D77*M77)/'1. Table of contents'!$B$49)</f>
        <v>0</v>
      </c>
      <c r="O77" s="223"/>
      <c r="P77" s="61">
        <f>IF('1. Table of contents'!$E$47='1. Table of contents'!$H$28,($D77*O77),($D77*O77)/'1. Table of contents'!$B$49)</f>
        <v>0</v>
      </c>
      <c r="Q77" s="240">
        <f t="shared" si="3"/>
        <v>0</v>
      </c>
      <c r="T77" s="98" t="str">
        <f t="shared" si="8"/>
        <v>.</v>
      </c>
      <c r="U77" s="58"/>
      <c r="V77" s="4"/>
      <c r="Y77" s="4"/>
      <c r="AE77" s="99">
        <f t="shared" si="9"/>
        <v>0</v>
      </c>
      <c r="AF77" s="99">
        <f t="shared" si="10"/>
        <v>0</v>
      </c>
      <c r="AG77" s="99">
        <f t="shared" si="4"/>
        <v>0</v>
      </c>
      <c r="AH77" s="99">
        <f t="shared" si="11"/>
        <v>1</v>
      </c>
      <c r="AI77" s="99">
        <f t="shared" si="12"/>
        <v>0</v>
      </c>
      <c r="AJ77" s="99">
        <f t="shared" si="13"/>
        <v>1</v>
      </c>
      <c r="AL77" s="6"/>
    </row>
    <row r="78" spans="1:38" ht="15">
      <c r="A78" s="342"/>
      <c r="B78" s="138"/>
      <c r="C78" s="138"/>
      <c r="D78" s="199"/>
      <c r="E78" s="223"/>
      <c r="F78" s="63">
        <f>IF('1. Table of contents'!$E$47='1. Table of contents'!$H$28,($D78*E78),($D78*E78)/'1. Table of contents'!$B$49)</f>
        <v>0</v>
      </c>
      <c r="G78" s="223"/>
      <c r="H78" s="63">
        <f>IF('1. Table of contents'!$E$47='1. Table of contents'!$H$28,($D78*G78),($D78*G78)/'1. Table of contents'!$B$49)</f>
        <v>0</v>
      </c>
      <c r="I78" s="224"/>
      <c r="J78" s="63">
        <f>IF('1. Table of contents'!$E$47='1. Table of contents'!$H$28,($D78*I78),($D78*I78)/'1. Table of contents'!$B$49)</f>
        <v>0</v>
      </c>
      <c r="K78" s="224"/>
      <c r="L78" s="63">
        <f>IF('1. Table of contents'!$E$47='1. Table of contents'!$H$28,($D78*K78),($D78*K78)/'1. Table of contents'!$B$49)</f>
        <v>0</v>
      </c>
      <c r="M78" s="224"/>
      <c r="N78" s="63">
        <f>IF('1. Table of contents'!$E$47='1. Table of contents'!$H$28,($D78*M78),($D78*M78)/'1. Table of contents'!$B$49)</f>
        <v>0</v>
      </c>
      <c r="O78" s="224"/>
      <c r="P78" s="63">
        <f>IF('1. Table of contents'!$E$47='1. Table of contents'!$H$28,($D78*O78),($D78*O78)/'1. Table of contents'!$B$49)</f>
        <v>0</v>
      </c>
      <c r="Q78" s="240">
        <f t="shared" si="3"/>
        <v>0</v>
      </c>
      <c r="T78" s="98" t="str">
        <f t="shared" si="8"/>
        <v>.</v>
      </c>
      <c r="U78" s="58"/>
      <c r="V78" s="4"/>
      <c r="Y78" s="4"/>
      <c r="AE78" s="99">
        <f t="shared" si="9"/>
        <v>0</v>
      </c>
      <c r="AF78" s="99">
        <f t="shared" si="10"/>
        <v>0</v>
      </c>
      <c r="AG78" s="99">
        <f t="shared" si="4"/>
        <v>0</v>
      </c>
      <c r="AH78" s="99">
        <f t="shared" si="5"/>
        <v>1</v>
      </c>
      <c r="AI78" s="99">
        <f t="shared" si="6"/>
        <v>0</v>
      </c>
      <c r="AJ78" s="99">
        <f t="shared" si="7"/>
        <v>1</v>
      </c>
      <c r="AL78" s="6"/>
    </row>
    <row r="79" spans="1:38" ht="15">
      <c r="A79" s="343"/>
      <c r="B79" s="168"/>
      <c r="C79" s="168"/>
      <c r="D79" s="200"/>
      <c r="E79" s="223"/>
      <c r="F79" s="64">
        <f>IF('1. Table of contents'!$E$47='1. Table of contents'!$H$28,($D79*E79),($D79*E79)/'1. Table of contents'!$B$49)</f>
        <v>0</v>
      </c>
      <c r="G79" s="223"/>
      <c r="H79" s="64">
        <f>IF('1. Table of contents'!$E$47='1. Table of contents'!$H$28,($D79*G79),($D79*G79)/'1. Table of contents'!$B$49)</f>
        <v>0</v>
      </c>
      <c r="I79" s="223"/>
      <c r="J79" s="64">
        <f>IF('1. Table of contents'!$E$47='1. Table of contents'!$H$28,($D79*I79),($D79*I79)/'1. Table of contents'!$B$49)</f>
        <v>0</v>
      </c>
      <c r="K79" s="223"/>
      <c r="L79" s="64">
        <f>IF('1. Table of contents'!$E$47='1. Table of contents'!$H$28,($D79*K79),($D79*K79)/'1. Table of contents'!$B$49)</f>
        <v>0</v>
      </c>
      <c r="M79" s="223"/>
      <c r="N79" s="64">
        <f>IF('1. Table of contents'!$E$47='1. Table of contents'!$H$28,($D79*M79),($D79*M79)/'1. Table of contents'!$B$49)</f>
        <v>0</v>
      </c>
      <c r="O79" s="223"/>
      <c r="P79" s="64">
        <f>IF('1. Table of contents'!$E$47='1. Table of contents'!$H$28,($D79*O79),($D79*O79)/'1. Table of contents'!$B$49)</f>
        <v>0</v>
      </c>
      <c r="Q79" s="240">
        <f t="shared" si="3"/>
        <v>0</v>
      </c>
      <c r="T79" s="98" t="str">
        <f t="shared" si="8"/>
        <v>.</v>
      </c>
      <c r="U79" s="58">
        <f>SUM(Q77:Q79)</f>
        <v>0</v>
      </c>
      <c r="V79" s="4"/>
      <c r="Y79" s="4"/>
      <c r="AE79" s="99">
        <f t="shared" si="9"/>
        <v>0</v>
      </c>
      <c r="AF79" s="99">
        <f t="shared" si="10"/>
        <v>0</v>
      </c>
      <c r="AG79" s="99">
        <f t="shared" si="4"/>
        <v>0</v>
      </c>
      <c r="AH79" s="99">
        <f>IF(AE79+AF79+AG79=0,1,0)</f>
        <v>1</v>
      </c>
      <c r="AI79" s="99">
        <f>IF(AE79+AF79+AG79=3,1,0)</f>
        <v>0</v>
      </c>
      <c r="AJ79" s="99">
        <f>AH79+AI79</f>
        <v>1</v>
      </c>
      <c r="AL79" s="6"/>
    </row>
    <row r="80" spans="1:21" s="6" customFormat="1" ht="15">
      <c r="A80" s="276" t="s">
        <v>159</v>
      </c>
      <c r="B80" s="172"/>
      <c r="C80" s="172"/>
      <c r="D80" s="201"/>
      <c r="E80" s="241"/>
      <c r="F80" s="104">
        <f>SUM(F19:F79)</f>
        <v>0</v>
      </c>
      <c r="G80" s="241"/>
      <c r="H80" s="104">
        <f>SUM(H19:H79)</f>
        <v>0</v>
      </c>
      <c r="I80" s="241"/>
      <c r="J80" s="104">
        <f>SUM(J19:J79)</f>
        <v>0</v>
      </c>
      <c r="K80" s="241"/>
      <c r="L80" s="104">
        <f>SUM(L19:L79)</f>
        <v>0</v>
      </c>
      <c r="M80" s="241"/>
      <c r="N80" s="104">
        <f>SUM(N19:N79)</f>
        <v>0</v>
      </c>
      <c r="O80" s="241"/>
      <c r="P80" s="104">
        <f>SUM(P19:P79)</f>
        <v>0</v>
      </c>
      <c r="Q80" s="105">
        <f>SUM(Q19:Q79)</f>
        <v>0</v>
      </c>
      <c r="T80" s="98"/>
      <c r="U80" s="62">
        <f>SUM(U19:U79)</f>
        <v>0</v>
      </c>
    </row>
    <row r="81" ht="15"/>
    <row r="82" spans="1:6" ht="39" customHeight="1">
      <c r="A82" s="367" t="s">
        <v>160</v>
      </c>
      <c r="B82" s="368"/>
      <c r="C82" s="368"/>
      <c r="D82" s="368"/>
      <c r="F82" s="62"/>
    </row>
    <row r="83" ht="15"/>
    <row r="84" spans="1:19" s="42" customFormat="1" ht="14.25" customHeight="1">
      <c r="A84" s="375" t="s">
        <v>161</v>
      </c>
      <c r="B84" s="376"/>
      <c r="C84" s="369" t="s">
        <v>162</v>
      </c>
      <c r="D84" s="370"/>
      <c r="E84" s="339">
        <v>2010</v>
      </c>
      <c r="F84" s="340"/>
      <c r="G84" s="339">
        <v>2011</v>
      </c>
      <c r="H84" s="340"/>
      <c r="I84" s="339">
        <v>2012</v>
      </c>
      <c r="J84" s="340"/>
      <c r="K84" s="339">
        <v>2013</v>
      </c>
      <c r="L84" s="340"/>
      <c r="M84" s="339">
        <v>2014</v>
      </c>
      <c r="N84" s="340"/>
      <c r="O84" s="339">
        <v>2015</v>
      </c>
      <c r="P84" s="340"/>
      <c r="Q84" s="380" t="s">
        <v>153</v>
      </c>
      <c r="R84" s="379" t="s">
        <v>163</v>
      </c>
      <c r="S84" s="65"/>
    </row>
    <row r="85" spans="1:19" s="42" customFormat="1" ht="60" customHeight="1">
      <c r="A85" s="377"/>
      <c r="B85" s="378"/>
      <c r="C85" s="371"/>
      <c r="D85" s="372"/>
      <c r="E85" s="278" t="s">
        <v>164</v>
      </c>
      <c r="F85" s="279" t="s">
        <v>152</v>
      </c>
      <c r="G85" s="278" t="s">
        <v>164</v>
      </c>
      <c r="H85" s="279" t="s">
        <v>152</v>
      </c>
      <c r="I85" s="278" t="s">
        <v>164</v>
      </c>
      <c r="J85" s="279" t="s">
        <v>152</v>
      </c>
      <c r="K85" s="278" t="s">
        <v>164</v>
      </c>
      <c r="L85" s="279" t="s">
        <v>152</v>
      </c>
      <c r="M85" s="278" t="s">
        <v>164</v>
      </c>
      <c r="N85" s="279" t="s">
        <v>152</v>
      </c>
      <c r="O85" s="278" t="s">
        <v>165</v>
      </c>
      <c r="P85" s="279" t="s">
        <v>152</v>
      </c>
      <c r="Q85" s="381"/>
      <c r="R85" s="379"/>
      <c r="S85" s="65"/>
    </row>
    <row r="86" spans="1:40" ht="15">
      <c r="A86" s="320" t="str">
        <f>'1. Table of contents'!B28</f>
        <v>LP-</v>
      </c>
      <c r="B86" s="321"/>
      <c r="C86" s="350"/>
      <c r="D86" s="351"/>
      <c r="E86" s="14"/>
      <c r="F86" s="66">
        <f>IF('1. Table of contents'!$E28='1. Table of contents'!$H$28,(E86*$C86),(E86*$C86)/'1. Table of contents'!$B$49)</f>
        <v>0</v>
      </c>
      <c r="G86" s="14"/>
      <c r="H86" s="66">
        <f>IF('1. Table of contents'!$E28='1. Table of contents'!$H$28,(G86*$C86),(G86*$C86)/'1. Table of contents'!$B$49)</f>
        <v>0</v>
      </c>
      <c r="I86" s="14"/>
      <c r="J86" s="66">
        <f>IF('1. Table of contents'!$E28='1. Table of contents'!$H$28,(I86*$C86),(I86*$C86)/'1. Table of contents'!$B$49)</f>
        <v>0</v>
      </c>
      <c r="K86" s="14"/>
      <c r="L86" s="66">
        <f>IF('1. Table of contents'!$E28='1. Table of contents'!$H$28,(K86*$C86),(K86*$C86)/'1. Table of contents'!$B$49)</f>
        <v>0</v>
      </c>
      <c r="M86" s="14"/>
      <c r="N86" s="66">
        <f>IF('1. Table of contents'!$E28='1. Table of contents'!$H$28,(M86*$C86),(M86*$C86)/'1. Table of contents'!$B$49)</f>
        <v>0</v>
      </c>
      <c r="O86" s="14"/>
      <c r="P86" s="66">
        <f>IF('1. Table of contents'!$E28='1. Table of contents'!$H$28,(O86*$C86),(O86*$C86)/'1. Table of contents'!$B$49)</f>
        <v>0</v>
      </c>
      <c r="Q86" s="105">
        <f>P86+N86+L86+J86+H86+F86</f>
        <v>0</v>
      </c>
      <c r="R86" s="14"/>
      <c r="S86" s="58"/>
      <c r="T86" s="98" t="str">
        <f aca="true" t="shared" si="14" ref="T86:T105">IF(AN86=1,".","data missing")</f>
        <v>.</v>
      </c>
      <c r="V86" s="4"/>
      <c r="Y86" s="4"/>
      <c r="AI86" s="99">
        <f aca="true" t="shared" si="15" ref="AI86:AI106">IF(C86=AP86,0,1)</f>
        <v>0</v>
      </c>
      <c r="AJ86" s="99"/>
      <c r="AK86" s="99">
        <f>IF(E86+G86+I86+K86+M86+O86=0,0,1)</f>
        <v>0</v>
      </c>
      <c r="AL86" s="99">
        <f>IF(AI86+AK86=0,1,0)</f>
        <v>1</v>
      </c>
      <c r="AM86" s="99">
        <f>IF(AI86+AK86=2,1,0)</f>
        <v>0</v>
      </c>
      <c r="AN86" s="99">
        <f>AL86+AM86</f>
        <v>1</v>
      </c>
    </row>
    <row r="87" spans="1:40" ht="15">
      <c r="A87" s="320" t="str">
        <f>'1. Table of contents'!B29</f>
        <v>P2 -</v>
      </c>
      <c r="B87" s="321"/>
      <c r="C87" s="350"/>
      <c r="D87" s="351"/>
      <c r="E87" s="14"/>
      <c r="F87" s="66">
        <f>IF('1. Table of contents'!$E29='1. Table of contents'!$H$28,(E87*$C87),(E87*$C87)/'1. Table of contents'!$B$49)</f>
        <v>0</v>
      </c>
      <c r="G87" s="14"/>
      <c r="H87" s="66">
        <f>IF('1. Table of contents'!$E29='1. Table of contents'!$H$28,(G87*$C87),(G87*$C87)/'1. Table of contents'!$B$49)</f>
        <v>0</v>
      </c>
      <c r="I87" s="14"/>
      <c r="J87" s="66">
        <f>IF('1. Table of contents'!$E29='1. Table of contents'!$H$28,(I87*$C87),(I87*$C87)/'1. Table of contents'!$B$49)</f>
        <v>0</v>
      </c>
      <c r="K87" s="14"/>
      <c r="L87" s="66">
        <f>IF('1. Table of contents'!$E29='1. Table of contents'!$H$28,(K87*$C87),(K87*$C87)/'1. Table of contents'!$B$49)</f>
        <v>0</v>
      </c>
      <c r="M87" s="14"/>
      <c r="N87" s="66">
        <f>IF('1. Table of contents'!$E29='1. Table of contents'!$H$28,(M87*$C87),(M87*$C87)/'1. Table of contents'!$B$49)</f>
        <v>0</v>
      </c>
      <c r="O87" s="14"/>
      <c r="P87" s="66">
        <f>IF('1. Table of contents'!$E29='1. Table of contents'!$H$28,(O87*$C87),(O87*$C87)/'1. Table of contents'!$B$49)</f>
        <v>0</v>
      </c>
      <c r="Q87" s="105">
        <f aca="true" t="shared" si="16" ref="Q87:Q106">P87+N87+L87+J87+H87+F87</f>
        <v>0</v>
      </c>
      <c r="R87" s="14"/>
      <c r="S87" s="58"/>
      <c r="T87" s="98" t="str">
        <f t="shared" si="14"/>
        <v>.</v>
      </c>
      <c r="V87" s="4"/>
      <c r="Y87" s="4"/>
      <c r="AI87" s="99">
        <f t="shared" si="15"/>
        <v>0</v>
      </c>
      <c r="AJ87" s="99"/>
      <c r="AK87" s="99">
        <f aca="true" t="shared" si="17" ref="AK87:AK106">IF(E87+G87+I87+K87+M87+O87=0,0,1)</f>
        <v>0</v>
      </c>
      <c r="AL87" s="99">
        <f aca="true" t="shared" si="18" ref="AL87:AL106">IF(AI87+AK87=0,1,0)</f>
        <v>1</v>
      </c>
      <c r="AM87" s="99">
        <f aca="true" t="shared" si="19" ref="AM87:AM106">IF(AI87+AK87=2,1,0)</f>
        <v>0</v>
      </c>
      <c r="AN87" s="99">
        <f aca="true" t="shared" si="20" ref="AN87:AN106">AL87+AM87</f>
        <v>1</v>
      </c>
    </row>
    <row r="88" spans="1:40" ht="15">
      <c r="A88" s="320" t="str">
        <f>'1. Table of contents'!B30</f>
        <v>P3 - </v>
      </c>
      <c r="B88" s="321"/>
      <c r="C88" s="350"/>
      <c r="D88" s="351"/>
      <c r="E88" s="14"/>
      <c r="F88" s="66">
        <f>IF('1. Table of contents'!$E30='1. Table of contents'!$H$28,(E88*$C88),(E88*$C88)/'1. Table of contents'!$B$49)</f>
        <v>0</v>
      </c>
      <c r="G88" s="14"/>
      <c r="H88" s="66">
        <f>IF('1. Table of contents'!$E30='1. Table of contents'!$H$28,(G88*$C88),(G88*$C88)/'1. Table of contents'!$B$49)</f>
        <v>0</v>
      </c>
      <c r="I88" s="14"/>
      <c r="J88" s="66">
        <f>IF('1. Table of contents'!$E30='1. Table of contents'!$H$28,(I88*$C88),(I88*$C88)/'1. Table of contents'!$B$49)</f>
        <v>0</v>
      </c>
      <c r="K88" s="14"/>
      <c r="L88" s="66">
        <f>IF('1. Table of contents'!$E30='1. Table of contents'!$H$28,(K88*$C88),(K88*$C88)/'1. Table of contents'!$B$49)</f>
        <v>0</v>
      </c>
      <c r="M88" s="14"/>
      <c r="N88" s="66">
        <f>IF('1. Table of contents'!$E30='1. Table of contents'!$H$28,(M88*$C88),(M88*$C88)/'1. Table of contents'!$B$49)</f>
        <v>0</v>
      </c>
      <c r="O88" s="14"/>
      <c r="P88" s="66">
        <f>IF('1. Table of contents'!$E30='1. Table of contents'!$H$28,(O88*$C88),(O88*$C88)/'1. Table of contents'!$B$49)</f>
        <v>0</v>
      </c>
      <c r="Q88" s="105">
        <f t="shared" si="16"/>
        <v>0</v>
      </c>
      <c r="R88" s="14"/>
      <c r="S88" s="58"/>
      <c r="T88" s="98" t="str">
        <f t="shared" si="14"/>
        <v>.</v>
      </c>
      <c r="V88" s="4"/>
      <c r="Y88" s="4"/>
      <c r="AI88" s="99">
        <f t="shared" si="15"/>
        <v>0</v>
      </c>
      <c r="AJ88" s="99"/>
      <c r="AK88" s="99">
        <f t="shared" si="17"/>
        <v>0</v>
      </c>
      <c r="AL88" s="99">
        <f t="shared" si="18"/>
        <v>1</v>
      </c>
      <c r="AM88" s="99">
        <f t="shared" si="19"/>
        <v>0</v>
      </c>
      <c r="AN88" s="99">
        <f t="shared" si="20"/>
        <v>1</v>
      </c>
    </row>
    <row r="89" spans="1:40" ht="15">
      <c r="A89" s="320" t="str">
        <f>'1. Table of contents'!B31</f>
        <v>P4 -</v>
      </c>
      <c r="B89" s="321"/>
      <c r="C89" s="350"/>
      <c r="D89" s="351"/>
      <c r="E89" s="14"/>
      <c r="F89" s="66">
        <f>IF('1. Table of contents'!$E31='1. Table of contents'!$H$28,(E89*$C89),(E89*$C89)/'1. Table of contents'!$B$49)</f>
        <v>0</v>
      </c>
      <c r="G89" s="14"/>
      <c r="H89" s="66">
        <f>IF('1. Table of contents'!$E31='1. Table of contents'!$H$28,(G89*$C89),(G89*$C89)/'1. Table of contents'!$B$49)</f>
        <v>0</v>
      </c>
      <c r="I89" s="14"/>
      <c r="J89" s="66">
        <f>IF('1. Table of contents'!$E31='1. Table of contents'!$H$28,(I89*$C89),(I89*$C89)/'1. Table of contents'!$B$49)</f>
        <v>0</v>
      </c>
      <c r="K89" s="14"/>
      <c r="L89" s="66">
        <f>IF('1. Table of contents'!$E31='1. Table of contents'!$H$28,(K89*$C89),(K89*$C89)/'1. Table of contents'!$B$49)</f>
        <v>0</v>
      </c>
      <c r="M89" s="14"/>
      <c r="N89" s="66">
        <f>IF('1. Table of contents'!$E31='1. Table of contents'!$H$28,(M89*$C89),(M89*$C89)/'1. Table of contents'!$B$49)</f>
        <v>0</v>
      </c>
      <c r="O89" s="14"/>
      <c r="P89" s="66">
        <f>IF('1. Table of contents'!$E31='1. Table of contents'!$H$28,(O89*$C89),(O89*$C89)/'1. Table of contents'!$B$49)</f>
        <v>0</v>
      </c>
      <c r="Q89" s="105">
        <f t="shared" si="16"/>
        <v>0</v>
      </c>
      <c r="R89" s="14"/>
      <c r="S89" s="58"/>
      <c r="T89" s="98" t="str">
        <f t="shared" si="14"/>
        <v>.</v>
      </c>
      <c r="V89" s="4"/>
      <c r="Y89" s="4"/>
      <c r="AI89" s="99">
        <f t="shared" si="15"/>
        <v>0</v>
      </c>
      <c r="AJ89" s="99"/>
      <c r="AK89" s="99">
        <f t="shared" si="17"/>
        <v>0</v>
      </c>
      <c r="AL89" s="99">
        <f t="shared" si="18"/>
        <v>1</v>
      </c>
      <c r="AM89" s="99">
        <f t="shared" si="19"/>
        <v>0</v>
      </c>
      <c r="AN89" s="99">
        <f t="shared" si="20"/>
        <v>1</v>
      </c>
    </row>
    <row r="90" spans="1:40" ht="15">
      <c r="A90" s="320" t="str">
        <f>'1. Table of contents'!B32</f>
        <v>P5 -</v>
      </c>
      <c r="B90" s="321"/>
      <c r="C90" s="350"/>
      <c r="D90" s="351"/>
      <c r="E90" s="14"/>
      <c r="F90" s="66">
        <f>IF('1. Table of contents'!$E32='1. Table of contents'!$H$28,(E90*$C90),(E90*$C90)/'1. Table of contents'!$B$49)</f>
        <v>0</v>
      </c>
      <c r="G90" s="14"/>
      <c r="H90" s="66">
        <f>IF('1. Table of contents'!$E32='1. Table of contents'!$H$28,(G90*$C90),(G90*$C90)/'1. Table of contents'!$B$49)</f>
        <v>0</v>
      </c>
      <c r="I90" s="14"/>
      <c r="J90" s="66">
        <f>IF('1. Table of contents'!$E32='1. Table of contents'!$H$28,(I90*$C90),(I90*$C90)/'1. Table of contents'!$B$49)</f>
        <v>0</v>
      </c>
      <c r="K90" s="14"/>
      <c r="L90" s="66">
        <f>IF('1. Table of contents'!$E32='1. Table of contents'!$H$28,(K90*$C90),(K90*$C90)/'1. Table of contents'!$B$49)</f>
        <v>0</v>
      </c>
      <c r="M90" s="14"/>
      <c r="N90" s="66">
        <f>IF('1. Table of contents'!$E32='1. Table of contents'!$H$28,(M90*$C90),(M90*$C90)/'1. Table of contents'!$B$49)</f>
        <v>0</v>
      </c>
      <c r="O90" s="14"/>
      <c r="P90" s="66">
        <f>IF('1. Table of contents'!$E32='1. Table of contents'!$H$28,(O90*$C90),(O90*$C90)/'1. Table of contents'!$B$49)</f>
        <v>0</v>
      </c>
      <c r="Q90" s="105">
        <f t="shared" si="16"/>
        <v>0</v>
      </c>
      <c r="R90" s="14"/>
      <c r="S90" s="58"/>
      <c r="T90" s="98" t="str">
        <f t="shared" si="14"/>
        <v>.</v>
      </c>
      <c r="V90" s="4"/>
      <c r="Y90" s="4"/>
      <c r="AI90" s="99">
        <f t="shared" si="15"/>
        <v>0</v>
      </c>
      <c r="AJ90" s="99"/>
      <c r="AK90" s="99">
        <f t="shared" si="17"/>
        <v>0</v>
      </c>
      <c r="AL90" s="99">
        <f t="shared" si="18"/>
        <v>1</v>
      </c>
      <c r="AM90" s="99">
        <f t="shared" si="19"/>
        <v>0</v>
      </c>
      <c r="AN90" s="99">
        <f t="shared" si="20"/>
        <v>1</v>
      </c>
    </row>
    <row r="91" spans="1:40" ht="15">
      <c r="A91" s="320" t="str">
        <f>'1. Table of contents'!B33</f>
        <v>P6 -</v>
      </c>
      <c r="B91" s="321"/>
      <c r="C91" s="350"/>
      <c r="D91" s="351"/>
      <c r="E91" s="14"/>
      <c r="F91" s="66">
        <f>IF('1. Table of contents'!$E33='1. Table of contents'!$H$28,(E91*$C91),(E91*$C91)/'1. Table of contents'!$B$49)</f>
        <v>0</v>
      </c>
      <c r="G91" s="14"/>
      <c r="H91" s="66">
        <f>IF('1. Table of contents'!$E33='1. Table of contents'!$H$28,(G91*$C91),(G91*$C91)/'1. Table of contents'!$B$49)</f>
        <v>0</v>
      </c>
      <c r="I91" s="14"/>
      <c r="J91" s="66">
        <f>IF('1. Table of contents'!$E33='1. Table of contents'!$H$28,(I91*$C91),(I91*$C91)/'1. Table of contents'!$B$49)</f>
        <v>0</v>
      </c>
      <c r="K91" s="14"/>
      <c r="L91" s="66">
        <f>IF('1. Table of contents'!$E33='1. Table of contents'!$H$28,(K91*$C91),(K91*$C91)/'1. Table of contents'!$B$49)</f>
        <v>0</v>
      </c>
      <c r="M91" s="14"/>
      <c r="N91" s="66">
        <f>IF('1. Table of contents'!$E33='1. Table of contents'!$H$28,(M91*$C91),(M91*$C91)/'1. Table of contents'!$B$49)</f>
        <v>0</v>
      </c>
      <c r="O91" s="14"/>
      <c r="P91" s="66">
        <f>IF('1. Table of contents'!$E33='1. Table of contents'!$H$28,(O91*$C91),(O91*$C91)/'1. Table of contents'!$B$49)</f>
        <v>0</v>
      </c>
      <c r="Q91" s="105">
        <f t="shared" si="16"/>
        <v>0</v>
      </c>
      <c r="R91" s="14"/>
      <c r="S91" s="58"/>
      <c r="T91" s="98" t="str">
        <f t="shared" si="14"/>
        <v>.</v>
      </c>
      <c r="V91" s="4"/>
      <c r="Y91" s="4"/>
      <c r="AI91" s="99">
        <f t="shared" si="15"/>
        <v>0</v>
      </c>
      <c r="AJ91" s="99"/>
      <c r="AK91" s="99">
        <f t="shared" si="17"/>
        <v>0</v>
      </c>
      <c r="AL91" s="99">
        <f t="shared" si="18"/>
        <v>1</v>
      </c>
      <c r="AM91" s="99">
        <f t="shared" si="19"/>
        <v>0</v>
      </c>
      <c r="AN91" s="99">
        <f t="shared" si="20"/>
        <v>1</v>
      </c>
    </row>
    <row r="92" spans="1:40" ht="14.25" customHeight="1">
      <c r="A92" s="320" t="str">
        <f>'1. Table of contents'!B34</f>
        <v>P7 -</v>
      </c>
      <c r="B92" s="321"/>
      <c r="C92" s="350"/>
      <c r="D92" s="351"/>
      <c r="E92" s="14"/>
      <c r="F92" s="66">
        <f>IF('1. Table of contents'!$E34='1. Table of contents'!$H$28,(E92*$C92),(E92*$C92)/'1. Table of contents'!$B$49)</f>
        <v>0</v>
      </c>
      <c r="G92" s="14"/>
      <c r="H92" s="66">
        <f>IF('1. Table of contents'!$E34='1. Table of contents'!$H$28,(G92*$C92),(G92*$C92)/'1. Table of contents'!$B$49)</f>
        <v>0</v>
      </c>
      <c r="I92" s="14"/>
      <c r="J92" s="66">
        <f>IF('1. Table of contents'!$E34='1. Table of contents'!$H$28,(I92*$C92),(I92*$C92)/'1. Table of contents'!$B$49)</f>
        <v>0</v>
      </c>
      <c r="K92" s="14"/>
      <c r="L92" s="66">
        <f>IF('1. Table of contents'!$E34='1. Table of contents'!$H$28,(K92*$C92),(K92*$C92)/'1. Table of contents'!$B$49)</f>
        <v>0</v>
      </c>
      <c r="M92" s="14"/>
      <c r="N92" s="66">
        <f>IF('1. Table of contents'!$E34='1. Table of contents'!$H$28,(M92*$C92),(M92*$C92)/'1. Table of contents'!$B$49)</f>
        <v>0</v>
      </c>
      <c r="O92" s="14"/>
      <c r="P92" s="66">
        <f>IF('1. Table of contents'!$E34='1. Table of contents'!$H$28,(O92*$C92),(O92*$C92)/'1. Table of contents'!$B$49)</f>
        <v>0</v>
      </c>
      <c r="Q92" s="105">
        <f t="shared" si="16"/>
        <v>0</v>
      </c>
      <c r="R92" s="14"/>
      <c r="S92" s="58"/>
      <c r="T92" s="98" t="str">
        <f t="shared" si="14"/>
        <v>.</v>
      </c>
      <c r="V92" s="4"/>
      <c r="Y92" s="4"/>
      <c r="AI92" s="99">
        <f t="shared" si="15"/>
        <v>0</v>
      </c>
      <c r="AJ92" s="99"/>
      <c r="AK92" s="99">
        <f t="shared" si="17"/>
        <v>0</v>
      </c>
      <c r="AL92" s="99">
        <f t="shared" si="18"/>
        <v>1</v>
      </c>
      <c r="AM92" s="99">
        <f t="shared" si="19"/>
        <v>0</v>
      </c>
      <c r="AN92" s="99">
        <f t="shared" si="20"/>
        <v>1</v>
      </c>
    </row>
    <row r="93" spans="1:40" ht="15">
      <c r="A93" s="320" t="str">
        <f>'1. Table of contents'!B35</f>
        <v>P8 -</v>
      </c>
      <c r="B93" s="321"/>
      <c r="C93" s="350"/>
      <c r="D93" s="351"/>
      <c r="E93" s="14"/>
      <c r="F93" s="66">
        <f>IF('1. Table of contents'!$E35='1. Table of contents'!$H$28,(E93*$C93),(E93*$C93)/'1. Table of contents'!$B$49)</f>
        <v>0</v>
      </c>
      <c r="G93" s="14"/>
      <c r="H93" s="66">
        <f>IF('1. Table of contents'!$E35='1. Table of contents'!$H$28,(G93*$C93),(G93*$C93)/'1. Table of contents'!$B$49)</f>
        <v>0</v>
      </c>
      <c r="I93" s="14"/>
      <c r="J93" s="66">
        <f>IF('1. Table of contents'!$E35='1. Table of contents'!$H$28,(I93*$C93),(I93*$C93)/'1. Table of contents'!$B$49)</f>
        <v>0</v>
      </c>
      <c r="K93" s="14"/>
      <c r="L93" s="66">
        <f>IF('1. Table of contents'!$E35='1. Table of contents'!$H$28,(K93*$C93),(K93*$C93)/'1. Table of contents'!$B$49)</f>
        <v>0</v>
      </c>
      <c r="M93" s="14"/>
      <c r="N93" s="66">
        <f>IF('1. Table of contents'!$E35='1. Table of contents'!$H$28,(M93*$C93),(M93*$C93)/'1. Table of contents'!$B$49)</f>
        <v>0</v>
      </c>
      <c r="O93" s="14"/>
      <c r="P93" s="66">
        <f>IF('1. Table of contents'!$E35='1. Table of contents'!$H$28,(O93*$C93),(O93*$C93)/'1. Table of contents'!$B$49)</f>
        <v>0</v>
      </c>
      <c r="Q93" s="105">
        <f t="shared" si="16"/>
        <v>0</v>
      </c>
      <c r="R93" s="14"/>
      <c r="S93" s="58"/>
      <c r="T93" s="98" t="str">
        <f t="shared" si="14"/>
        <v>.</v>
      </c>
      <c r="V93" s="4"/>
      <c r="Y93" s="4"/>
      <c r="AI93" s="99">
        <f t="shared" si="15"/>
        <v>0</v>
      </c>
      <c r="AJ93" s="99"/>
      <c r="AK93" s="99">
        <f t="shared" si="17"/>
        <v>0</v>
      </c>
      <c r="AL93" s="99">
        <f t="shared" si="18"/>
        <v>1</v>
      </c>
      <c r="AM93" s="99">
        <f t="shared" si="19"/>
        <v>0</v>
      </c>
      <c r="AN93" s="99">
        <f t="shared" si="20"/>
        <v>1</v>
      </c>
    </row>
    <row r="94" spans="1:40" ht="15">
      <c r="A94" s="320" t="str">
        <f>'1. Table of contents'!B36</f>
        <v>P9 -</v>
      </c>
      <c r="B94" s="321"/>
      <c r="C94" s="350"/>
      <c r="D94" s="351"/>
      <c r="E94" s="14"/>
      <c r="F94" s="66">
        <f>IF('1. Table of contents'!$E36='1. Table of contents'!$H$28,(E94*$C94),(E94*$C94)/'1. Table of contents'!$B$49)</f>
        <v>0</v>
      </c>
      <c r="G94" s="14"/>
      <c r="H94" s="66">
        <f>IF('1. Table of contents'!$E36='1. Table of contents'!$H$28,(G94*$C94),(G94*$C94)/'1. Table of contents'!$B$49)</f>
        <v>0</v>
      </c>
      <c r="I94" s="14"/>
      <c r="J94" s="66">
        <f>IF('1. Table of contents'!$E36='1. Table of contents'!$H$28,(I94*$C94),(I94*$C94)/'1. Table of contents'!$B$49)</f>
        <v>0</v>
      </c>
      <c r="K94" s="14"/>
      <c r="L94" s="66">
        <f>IF('1. Table of contents'!$E36='1. Table of contents'!$H$28,(K94*$C94),(K94*$C94)/'1. Table of contents'!$B$49)</f>
        <v>0</v>
      </c>
      <c r="M94" s="14"/>
      <c r="N94" s="66">
        <f>IF('1. Table of contents'!$E36='1. Table of contents'!$H$28,(M94*$C94),(M94*$C94)/'1. Table of contents'!$B$49)</f>
        <v>0</v>
      </c>
      <c r="O94" s="14"/>
      <c r="P94" s="66">
        <f>IF('1. Table of contents'!$E36='1. Table of contents'!$H$28,(O94*$C94),(O94*$C94)/'1. Table of contents'!$B$49)</f>
        <v>0</v>
      </c>
      <c r="Q94" s="105">
        <f t="shared" si="16"/>
        <v>0</v>
      </c>
      <c r="R94" s="14"/>
      <c r="S94" s="58"/>
      <c r="T94" s="98" t="str">
        <f t="shared" si="14"/>
        <v>.</v>
      </c>
      <c r="V94" s="4"/>
      <c r="Y94" s="4"/>
      <c r="AI94" s="99">
        <f t="shared" si="15"/>
        <v>0</v>
      </c>
      <c r="AJ94" s="99"/>
      <c r="AK94" s="99">
        <f t="shared" si="17"/>
        <v>0</v>
      </c>
      <c r="AL94" s="99">
        <f t="shared" si="18"/>
        <v>1</v>
      </c>
      <c r="AM94" s="99">
        <f t="shared" si="19"/>
        <v>0</v>
      </c>
      <c r="AN94" s="99">
        <f t="shared" si="20"/>
        <v>1</v>
      </c>
    </row>
    <row r="95" spans="1:40" ht="15">
      <c r="A95" s="320" t="str">
        <f>'1. Table of contents'!B37</f>
        <v>P10 -</v>
      </c>
      <c r="B95" s="321"/>
      <c r="C95" s="350"/>
      <c r="D95" s="351"/>
      <c r="E95" s="14"/>
      <c r="F95" s="66">
        <f>IF('1. Table of contents'!$E37='1. Table of contents'!$H$28,(E95*$C95),(E95*$C95)/'1. Table of contents'!$B$49)</f>
        <v>0</v>
      </c>
      <c r="G95" s="14"/>
      <c r="H95" s="66">
        <f>IF('1. Table of contents'!$E37='1. Table of contents'!$H$28,(G95*$C95),(G95*$C95)/'1. Table of contents'!$B$49)</f>
        <v>0</v>
      </c>
      <c r="I95" s="14"/>
      <c r="J95" s="66">
        <f>IF('1. Table of contents'!$E37='1. Table of contents'!$H$28,(I95*$C95),(I95*$C95)/'1. Table of contents'!$B$49)</f>
        <v>0</v>
      </c>
      <c r="K95" s="14"/>
      <c r="L95" s="66">
        <f>IF('1. Table of contents'!$E37='1. Table of contents'!$H$28,(K95*$C95),(K95*$C95)/'1. Table of contents'!$B$49)</f>
        <v>0</v>
      </c>
      <c r="M95" s="14"/>
      <c r="N95" s="66">
        <f>IF('1. Table of contents'!$E37='1. Table of contents'!$H$28,(M95*$C95),(M95*$C95)/'1. Table of contents'!$B$49)</f>
        <v>0</v>
      </c>
      <c r="O95" s="14"/>
      <c r="P95" s="66">
        <f>IF('1. Table of contents'!$E37='1. Table of contents'!$H$28,(O95*$C95),(O95*$C95)/'1. Table of contents'!$B$49)</f>
        <v>0</v>
      </c>
      <c r="Q95" s="105">
        <f t="shared" si="16"/>
        <v>0</v>
      </c>
      <c r="R95" s="14"/>
      <c r="S95" s="58"/>
      <c r="T95" s="98" t="str">
        <f t="shared" si="14"/>
        <v>.</v>
      </c>
      <c r="V95" s="4"/>
      <c r="Y95" s="4"/>
      <c r="AI95" s="99">
        <f t="shared" si="15"/>
        <v>0</v>
      </c>
      <c r="AJ95" s="99"/>
      <c r="AK95" s="99">
        <f t="shared" si="17"/>
        <v>0</v>
      </c>
      <c r="AL95" s="99">
        <f t="shared" si="18"/>
        <v>1</v>
      </c>
      <c r="AM95" s="99">
        <f t="shared" si="19"/>
        <v>0</v>
      </c>
      <c r="AN95" s="99">
        <f t="shared" si="20"/>
        <v>1</v>
      </c>
    </row>
    <row r="96" spans="1:40" ht="15">
      <c r="A96" s="320" t="str">
        <f>'1. Table of contents'!B38</f>
        <v>P11 -</v>
      </c>
      <c r="B96" s="321"/>
      <c r="C96" s="350"/>
      <c r="D96" s="351"/>
      <c r="E96" s="14"/>
      <c r="F96" s="66">
        <f>IF('1. Table of contents'!$E38='1. Table of contents'!$H$28,(E96*$C96),(E96*$C96)/'1. Table of contents'!$B$49)</f>
        <v>0</v>
      </c>
      <c r="G96" s="14"/>
      <c r="H96" s="66">
        <f>IF('1. Table of contents'!$E38='1. Table of contents'!$H$28,(G96*$C96),(G96*$C96)/'1. Table of contents'!$B$49)</f>
        <v>0</v>
      </c>
      <c r="I96" s="14"/>
      <c r="J96" s="66">
        <f>IF('1. Table of contents'!$E38='1. Table of contents'!$H$28,(I96*$C96),(I96*$C96)/'1. Table of contents'!$B$49)</f>
        <v>0</v>
      </c>
      <c r="K96" s="14"/>
      <c r="L96" s="66">
        <f>IF('1. Table of contents'!$E38='1. Table of contents'!$H$28,(K96*$C96),(K96*$C96)/'1. Table of contents'!$B$49)</f>
        <v>0</v>
      </c>
      <c r="M96" s="14"/>
      <c r="N96" s="66">
        <f>IF('1. Table of contents'!$E38='1. Table of contents'!$H$28,(M96*$C96),(M96*$C96)/'1. Table of contents'!$B$49)</f>
        <v>0</v>
      </c>
      <c r="O96" s="14"/>
      <c r="P96" s="66">
        <f>IF('1. Table of contents'!$E38='1. Table of contents'!$H$28,(O96*$C96),(O96*$C96)/'1. Table of contents'!$B$49)</f>
        <v>0</v>
      </c>
      <c r="Q96" s="105">
        <f t="shared" si="16"/>
        <v>0</v>
      </c>
      <c r="R96" s="14"/>
      <c r="S96" s="58"/>
      <c r="T96" s="98" t="str">
        <f t="shared" si="14"/>
        <v>.</v>
      </c>
      <c r="V96" s="4"/>
      <c r="Y96" s="4"/>
      <c r="AI96" s="99">
        <f t="shared" si="15"/>
        <v>0</v>
      </c>
      <c r="AJ96" s="99"/>
      <c r="AK96" s="99">
        <f t="shared" si="17"/>
        <v>0</v>
      </c>
      <c r="AL96" s="99">
        <f t="shared" si="18"/>
        <v>1</v>
      </c>
      <c r="AM96" s="99">
        <f t="shared" si="19"/>
        <v>0</v>
      </c>
      <c r="AN96" s="99">
        <f t="shared" si="20"/>
        <v>1</v>
      </c>
    </row>
    <row r="97" spans="1:40" ht="15">
      <c r="A97" s="320" t="str">
        <f>'1. Table of contents'!B39</f>
        <v>P12 -</v>
      </c>
      <c r="B97" s="321"/>
      <c r="C97" s="350"/>
      <c r="D97" s="351"/>
      <c r="E97" s="14"/>
      <c r="F97" s="66">
        <f>IF('1. Table of contents'!$E39='1. Table of contents'!$H$28,(E97*$C97),(E97*$C97)/'1. Table of contents'!$B$49)</f>
        <v>0</v>
      </c>
      <c r="G97" s="14"/>
      <c r="H97" s="66">
        <f>IF('1. Table of contents'!$E39='1. Table of contents'!$H$28,(G97*$C97),(G97*$C97)/'1. Table of contents'!$B$49)</f>
        <v>0</v>
      </c>
      <c r="I97" s="14"/>
      <c r="J97" s="66">
        <f>IF('1. Table of contents'!$E39='1. Table of contents'!$H$28,(I97*$C97),(I97*$C97)/'1. Table of contents'!$B$49)</f>
        <v>0</v>
      </c>
      <c r="K97" s="14"/>
      <c r="L97" s="66">
        <f>IF('1. Table of contents'!$E39='1. Table of contents'!$H$28,(K97*$C97),(K97*$C97)/'1. Table of contents'!$B$49)</f>
        <v>0</v>
      </c>
      <c r="M97" s="14"/>
      <c r="N97" s="66">
        <f>IF('1. Table of contents'!$E39='1. Table of contents'!$H$28,(M97*$C97),(M97*$C97)/'1. Table of contents'!$B$49)</f>
        <v>0</v>
      </c>
      <c r="O97" s="14"/>
      <c r="P97" s="66">
        <f>IF('1. Table of contents'!$E39='1. Table of contents'!$H$28,(O97*$C97),(O97*$C97)/'1. Table of contents'!$B$49)</f>
        <v>0</v>
      </c>
      <c r="Q97" s="105">
        <f t="shared" si="16"/>
        <v>0</v>
      </c>
      <c r="R97" s="14"/>
      <c r="S97" s="58"/>
      <c r="T97" s="98" t="str">
        <f t="shared" si="14"/>
        <v>.</v>
      </c>
      <c r="V97" s="4"/>
      <c r="Y97" s="4"/>
      <c r="AI97" s="99">
        <f t="shared" si="15"/>
        <v>0</v>
      </c>
      <c r="AJ97" s="99"/>
      <c r="AK97" s="99">
        <f t="shared" si="17"/>
        <v>0</v>
      </c>
      <c r="AL97" s="99">
        <f aca="true" t="shared" si="21" ref="AL97:AL104">IF(AI97+AK97=0,1,0)</f>
        <v>1</v>
      </c>
      <c r="AM97" s="99">
        <f aca="true" t="shared" si="22" ref="AM97:AM104">IF(AI97+AK97=2,1,0)</f>
        <v>0</v>
      </c>
      <c r="AN97" s="99">
        <f aca="true" t="shared" si="23" ref="AN97:AN104">AL97+AM97</f>
        <v>1</v>
      </c>
    </row>
    <row r="98" spans="1:40" ht="15">
      <c r="A98" s="320" t="str">
        <f>'1. Table of contents'!B40</f>
        <v>P13 -</v>
      </c>
      <c r="B98" s="321"/>
      <c r="C98" s="350"/>
      <c r="D98" s="351"/>
      <c r="E98" s="14"/>
      <c r="F98" s="66">
        <f>IF('1. Table of contents'!$E40='1. Table of contents'!$H$28,(E98*$C98),(E98*$C98)/'1. Table of contents'!$B$49)</f>
        <v>0</v>
      </c>
      <c r="G98" s="14"/>
      <c r="H98" s="66">
        <f>IF('1. Table of contents'!$E40='1. Table of contents'!$H$28,(G98*$C98),(G98*$C98)/'1. Table of contents'!$B$49)</f>
        <v>0</v>
      </c>
      <c r="I98" s="14"/>
      <c r="J98" s="66">
        <f>IF('1. Table of contents'!$E40='1. Table of contents'!$H$28,(I98*$C98),(I98*$C98)/'1. Table of contents'!$B$49)</f>
        <v>0</v>
      </c>
      <c r="K98" s="14"/>
      <c r="L98" s="66">
        <f>IF('1. Table of contents'!$E40='1. Table of contents'!$H$28,(K98*$C98),(K98*$C98)/'1. Table of contents'!$B$49)</f>
        <v>0</v>
      </c>
      <c r="M98" s="14"/>
      <c r="N98" s="66">
        <f>IF('1. Table of contents'!$E40='1. Table of contents'!$H$28,(M98*$C98),(M98*$C98)/'1. Table of contents'!$B$49)</f>
        <v>0</v>
      </c>
      <c r="O98" s="14"/>
      <c r="P98" s="66">
        <f>IF('1. Table of contents'!$E40='1. Table of contents'!$H$28,(O98*$C98),(O98*$C98)/'1. Table of contents'!$B$49)</f>
        <v>0</v>
      </c>
      <c r="Q98" s="105">
        <f t="shared" si="16"/>
        <v>0</v>
      </c>
      <c r="R98" s="14"/>
      <c r="S98" s="58"/>
      <c r="T98" s="98" t="str">
        <f t="shared" si="14"/>
        <v>.</v>
      </c>
      <c r="V98" s="4"/>
      <c r="Y98" s="4"/>
      <c r="AI98" s="99">
        <f t="shared" si="15"/>
        <v>0</v>
      </c>
      <c r="AJ98" s="99"/>
      <c r="AK98" s="99">
        <f t="shared" si="17"/>
        <v>0</v>
      </c>
      <c r="AL98" s="99">
        <f t="shared" si="21"/>
        <v>1</v>
      </c>
      <c r="AM98" s="99">
        <f t="shared" si="22"/>
        <v>0</v>
      </c>
      <c r="AN98" s="99">
        <f t="shared" si="23"/>
        <v>1</v>
      </c>
    </row>
    <row r="99" spans="1:40" ht="15">
      <c r="A99" s="320" t="str">
        <f>'1. Table of contents'!B41</f>
        <v>P14 -</v>
      </c>
      <c r="B99" s="321"/>
      <c r="C99" s="350"/>
      <c r="D99" s="351"/>
      <c r="E99" s="14"/>
      <c r="F99" s="66">
        <f>IF('1. Table of contents'!$E41='1. Table of contents'!$H$28,(E99*$C99),(E99*$C99)/'1. Table of contents'!$B$49)</f>
        <v>0</v>
      </c>
      <c r="G99" s="14"/>
      <c r="H99" s="66">
        <f>IF('1. Table of contents'!$E41='1. Table of contents'!$H$28,(G99*$C99),(G99*$C99)/'1. Table of contents'!$B$49)</f>
        <v>0</v>
      </c>
      <c r="I99" s="14"/>
      <c r="J99" s="66">
        <f>IF('1. Table of contents'!$E41='1. Table of contents'!$H$28,(I99*$C99),(I99*$C99)/'1. Table of contents'!$B$49)</f>
        <v>0</v>
      </c>
      <c r="K99" s="14"/>
      <c r="L99" s="66">
        <f>IF('1. Table of contents'!$E41='1. Table of contents'!$H$28,(K99*$C99),(K99*$C99)/'1. Table of contents'!$B$49)</f>
        <v>0</v>
      </c>
      <c r="M99" s="14"/>
      <c r="N99" s="66">
        <f>IF('1. Table of contents'!$E41='1. Table of contents'!$H$28,(M99*$C99),(M99*$C99)/'1. Table of contents'!$B$49)</f>
        <v>0</v>
      </c>
      <c r="O99" s="14"/>
      <c r="P99" s="66">
        <f>IF('1. Table of contents'!$E41='1. Table of contents'!$H$28,(O99*$C99),(O99*$C99)/'1. Table of contents'!$B$49)</f>
        <v>0</v>
      </c>
      <c r="Q99" s="105">
        <f t="shared" si="16"/>
        <v>0</v>
      </c>
      <c r="R99" s="14"/>
      <c r="S99" s="58"/>
      <c r="T99" s="98" t="str">
        <f t="shared" si="14"/>
        <v>.</v>
      </c>
      <c r="V99" s="4"/>
      <c r="Y99" s="4"/>
      <c r="AI99" s="99">
        <f t="shared" si="15"/>
        <v>0</v>
      </c>
      <c r="AJ99" s="99"/>
      <c r="AK99" s="99">
        <f t="shared" si="17"/>
        <v>0</v>
      </c>
      <c r="AL99" s="99">
        <f t="shared" si="21"/>
        <v>1</v>
      </c>
      <c r="AM99" s="99">
        <f t="shared" si="22"/>
        <v>0</v>
      </c>
      <c r="AN99" s="99">
        <f t="shared" si="23"/>
        <v>1</v>
      </c>
    </row>
    <row r="100" spans="1:40" ht="15">
      <c r="A100" s="320" t="str">
        <f>'1. Table of contents'!B42</f>
        <v>P15 -</v>
      </c>
      <c r="B100" s="321"/>
      <c r="C100" s="350"/>
      <c r="D100" s="351"/>
      <c r="E100" s="14"/>
      <c r="F100" s="66">
        <f>IF('1. Table of contents'!$E42='1. Table of contents'!$H$28,(E100*$C100),(E100*$C100)/'1. Table of contents'!$B$49)</f>
        <v>0</v>
      </c>
      <c r="G100" s="14"/>
      <c r="H100" s="66">
        <f>IF('1. Table of contents'!$E42='1. Table of contents'!$H$28,(G100*$C100),(G100*$C100)/'1. Table of contents'!$B$49)</f>
        <v>0</v>
      </c>
      <c r="I100" s="14"/>
      <c r="J100" s="66">
        <f>IF('1. Table of contents'!$E42='1. Table of contents'!$H$28,(I100*$C100),(I100*$C100)/'1. Table of contents'!$B$49)</f>
        <v>0</v>
      </c>
      <c r="K100" s="14"/>
      <c r="L100" s="66">
        <f>IF('1. Table of contents'!$E42='1. Table of contents'!$H$28,(K100*$C100),(K100*$C100)/'1. Table of contents'!$B$49)</f>
        <v>0</v>
      </c>
      <c r="M100" s="14"/>
      <c r="N100" s="66">
        <f>IF('1. Table of contents'!$E42='1. Table of contents'!$H$28,(M100*$C100),(M100*$C100)/'1. Table of contents'!$B$49)</f>
        <v>0</v>
      </c>
      <c r="O100" s="14"/>
      <c r="P100" s="66">
        <f>IF('1. Table of contents'!$E42='1. Table of contents'!$H$28,(O100*$C100),(O100*$C100)/'1. Table of contents'!$B$49)</f>
        <v>0</v>
      </c>
      <c r="Q100" s="105">
        <f t="shared" si="16"/>
        <v>0</v>
      </c>
      <c r="R100" s="14"/>
      <c r="S100" s="58"/>
      <c r="T100" s="98" t="str">
        <f t="shared" si="14"/>
        <v>.</v>
      </c>
      <c r="V100" s="4"/>
      <c r="Y100" s="4"/>
      <c r="AI100" s="99">
        <f t="shared" si="15"/>
        <v>0</v>
      </c>
      <c r="AJ100" s="99"/>
      <c r="AK100" s="99">
        <f t="shared" si="17"/>
        <v>0</v>
      </c>
      <c r="AL100" s="99">
        <f t="shared" si="21"/>
        <v>1</v>
      </c>
      <c r="AM100" s="99">
        <f t="shared" si="22"/>
        <v>0</v>
      </c>
      <c r="AN100" s="99">
        <f t="shared" si="23"/>
        <v>1</v>
      </c>
    </row>
    <row r="101" spans="1:40" ht="15">
      <c r="A101" s="320" t="str">
        <f>'1. Table of contents'!B43</f>
        <v>P16 -</v>
      </c>
      <c r="B101" s="321"/>
      <c r="C101" s="350"/>
      <c r="D101" s="351"/>
      <c r="E101" s="14"/>
      <c r="F101" s="66">
        <f>IF('1. Table of contents'!$E43='1. Table of contents'!$H$28,(E101*$C101),(E101*$C101)/'1. Table of contents'!$B$49)</f>
        <v>0</v>
      </c>
      <c r="G101" s="14"/>
      <c r="H101" s="66">
        <f>IF('1. Table of contents'!$E43='1. Table of contents'!$H$28,(G101*$C101),(G101*$C101)/'1. Table of contents'!$B$49)</f>
        <v>0</v>
      </c>
      <c r="I101" s="14"/>
      <c r="J101" s="66">
        <f>IF('1. Table of contents'!$E43='1. Table of contents'!$H$28,(I101*$C101),(I101*$C101)/'1. Table of contents'!$B$49)</f>
        <v>0</v>
      </c>
      <c r="K101" s="14"/>
      <c r="L101" s="66">
        <f>IF('1. Table of contents'!$E43='1. Table of contents'!$H$28,(K101*$C101),(K101*$C101)/'1. Table of contents'!$B$49)</f>
        <v>0</v>
      </c>
      <c r="M101" s="14"/>
      <c r="N101" s="66">
        <f>IF('1. Table of contents'!$E43='1. Table of contents'!$H$28,(M101*$C101),(M101*$C101)/'1. Table of contents'!$B$49)</f>
        <v>0</v>
      </c>
      <c r="O101" s="14"/>
      <c r="P101" s="66">
        <f>IF('1. Table of contents'!$E43='1. Table of contents'!$H$28,(O101*$C101),(O101*$C101)/'1. Table of contents'!$B$49)</f>
        <v>0</v>
      </c>
      <c r="Q101" s="105">
        <f t="shared" si="16"/>
        <v>0</v>
      </c>
      <c r="R101" s="14"/>
      <c r="S101" s="58"/>
      <c r="T101" s="98" t="str">
        <f t="shared" si="14"/>
        <v>.</v>
      </c>
      <c r="V101" s="4"/>
      <c r="Y101" s="4"/>
      <c r="AI101" s="99">
        <f t="shared" si="15"/>
        <v>0</v>
      </c>
      <c r="AJ101" s="99"/>
      <c r="AK101" s="99">
        <f t="shared" si="17"/>
        <v>0</v>
      </c>
      <c r="AL101" s="99">
        <f t="shared" si="21"/>
        <v>1</v>
      </c>
      <c r="AM101" s="99">
        <f t="shared" si="22"/>
        <v>0</v>
      </c>
      <c r="AN101" s="99">
        <f t="shared" si="23"/>
        <v>1</v>
      </c>
    </row>
    <row r="102" spans="1:40" ht="15">
      <c r="A102" s="320" t="str">
        <f>'1. Table of contents'!B44</f>
        <v>P17 -</v>
      </c>
      <c r="B102" s="321"/>
      <c r="C102" s="350"/>
      <c r="D102" s="351"/>
      <c r="E102" s="14"/>
      <c r="F102" s="66">
        <f>IF('1. Table of contents'!$E44='1. Table of contents'!$H$28,(E102*$C102),(E102*$C102)/'1. Table of contents'!$B$49)</f>
        <v>0</v>
      </c>
      <c r="G102" s="14"/>
      <c r="H102" s="66">
        <f>IF('1. Table of contents'!$E44='1. Table of contents'!$H$28,(G102*$C102),(G102*$C102)/'1. Table of contents'!$B$49)</f>
        <v>0</v>
      </c>
      <c r="I102" s="14"/>
      <c r="J102" s="66">
        <f>IF('1. Table of contents'!$E44='1. Table of contents'!$H$28,(I102*$C102),(I102*$C102)/'1. Table of contents'!$B$49)</f>
        <v>0</v>
      </c>
      <c r="K102" s="14"/>
      <c r="L102" s="66">
        <f>IF('1. Table of contents'!$E44='1. Table of contents'!$H$28,(K102*$C102),(K102*$C102)/'1. Table of contents'!$B$49)</f>
        <v>0</v>
      </c>
      <c r="M102" s="14"/>
      <c r="N102" s="66">
        <f>IF('1. Table of contents'!$E44='1. Table of contents'!$H$28,(M102*$C102),(M102*$C102)/'1. Table of contents'!$B$49)</f>
        <v>0</v>
      </c>
      <c r="O102" s="14"/>
      <c r="P102" s="66">
        <f>IF('1. Table of contents'!$E44='1. Table of contents'!$H$28,(O102*$C102),(O102*$C102)/'1. Table of contents'!$B$49)</f>
        <v>0</v>
      </c>
      <c r="Q102" s="105">
        <f t="shared" si="16"/>
        <v>0</v>
      </c>
      <c r="R102" s="14"/>
      <c r="S102" s="58"/>
      <c r="T102" s="98" t="str">
        <f t="shared" si="14"/>
        <v>.</v>
      </c>
      <c r="V102" s="4"/>
      <c r="Y102" s="4"/>
      <c r="AI102" s="99">
        <f t="shared" si="15"/>
        <v>0</v>
      </c>
      <c r="AJ102" s="99"/>
      <c r="AK102" s="99">
        <f t="shared" si="17"/>
        <v>0</v>
      </c>
      <c r="AL102" s="99">
        <f t="shared" si="21"/>
        <v>1</v>
      </c>
      <c r="AM102" s="99">
        <f t="shared" si="22"/>
        <v>0</v>
      </c>
      <c r="AN102" s="99">
        <f t="shared" si="23"/>
        <v>1</v>
      </c>
    </row>
    <row r="103" spans="1:40" ht="15">
      <c r="A103" s="320" t="str">
        <f>'1. Table of contents'!B45</f>
        <v>P18 -</v>
      </c>
      <c r="B103" s="321"/>
      <c r="C103" s="350"/>
      <c r="D103" s="351"/>
      <c r="E103" s="14"/>
      <c r="F103" s="66">
        <f>IF('1. Table of contents'!$E45='1. Table of contents'!$H$28,(E103*$C103),(E103*$C103)/'1. Table of contents'!$B$49)</f>
        <v>0</v>
      </c>
      <c r="G103" s="14"/>
      <c r="H103" s="66">
        <f>IF('1. Table of contents'!$E45='1. Table of contents'!$H$28,(G103*$C103),(G103*$C103)/'1. Table of contents'!$B$49)</f>
        <v>0</v>
      </c>
      <c r="I103" s="14"/>
      <c r="J103" s="66">
        <f>IF('1. Table of contents'!$E45='1. Table of contents'!$H$28,(I103*$C103),(I103*$C103)/'1. Table of contents'!$B$49)</f>
        <v>0</v>
      </c>
      <c r="K103" s="14"/>
      <c r="L103" s="66">
        <f>IF('1. Table of contents'!$E45='1. Table of contents'!$H$28,(K103*$C103),(K103*$C103)/'1. Table of contents'!$B$49)</f>
        <v>0</v>
      </c>
      <c r="M103" s="14"/>
      <c r="N103" s="66">
        <f>IF('1. Table of contents'!$E45='1. Table of contents'!$H$28,(M103*$C103),(M103*$C103)/'1. Table of contents'!$B$49)</f>
        <v>0</v>
      </c>
      <c r="O103" s="14"/>
      <c r="P103" s="66">
        <f>IF('1. Table of contents'!$E45='1. Table of contents'!$H$28,(O103*$C103),(O103*$C103)/'1. Table of contents'!$B$49)</f>
        <v>0</v>
      </c>
      <c r="Q103" s="105">
        <f t="shared" si="16"/>
        <v>0</v>
      </c>
      <c r="R103" s="14"/>
      <c r="S103" s="58"/>
      <c r="T103" s="98" t="str">
        <f t="shared" si="14"/>
        <v>.</v>
      </c>
      <c r="V103" s="4"/>
      <c r="Y103" s="4"/>
      <c r="AI103" s="99">
        <f t="shared" si="15"/>
        <v>0</v>
      </c>
      <c r="AJ103" s="99"/>
      <c r="AK103" s="99">
        <f t="shared" si="17"/>
        <v>0</v>
      </c>
      <c r="AL103" s="99">
        <f t="shared" si="21"/>
        <v>1</v>
      </c>
      <c r="AM103" s="99">
        <f t="shared" si="22"/>
        <v>0</v>
      </c>
      <c r="AN103" s="99">
        <f t="shared" si="23"/>
        <v>1</v>
      </c>
    </row>
    <row r="104" spans="1:40" ht="15">
      <c r="A104" s="320" t="str">
        <f>'1. Table of contents'!B46</f>
        <v>P19 -</v>
      </c>
      <c r="B104" s="321"/>
      <c r="C104" s="350"/>
      <c r="D104" s="351"/>
      <c r="E104" s="14"/>
      <c r="F104" s="66">
        <f>IF('1. Table of contents'!$E46='1. Table of contents'!$H$28,(E104*$C104),(E104*$C104)/'1. Table of contents'!$B$49)</f>
        <v>0</v>
      </c>
      <c r="G104" s="14"/>
      <c r="H104" s="66">
        <f>IF('1. Table of contents'!$E46='1. Table of contents'!$H$28,(G104*$C104),(G104*$C104)/'1. Table of contents'!$B$49)</f>
        <v>0</v>
      </c>
      <c r="I104" s="14"/>
      <c r="J104" s="66">
        <f>IF('1. Table of contents'!$E46='1. Table of contents'!$H$28,(I104*$C104),(I104*$C104)/'1. Table of contents'!$B$49)</f>
        <v>0</v>
      </c>
      <c r="K104" s="14"/>
      <c r="L104" s="66">
        <f>IF('1. Table of contents'!$E46='1. Table of contents'!$H$28,(K104*$C104),(K104*$C104)/'1. Table of contents'!$B$49)</f>
        <v>0</v>
      </c>
      <c r="M104" s="14"/>
      <c r="N104" s="66">
        <f>IF('1. Table of contents'!$E46='1. Table of contents'!$H$28,(M104*$C104),(M104*$C104)/'1. Table of contents'!$B$49)</f>
        <v>0</v>
      </c>
      <c r="O104" s="14"/>
      <c r="P104" s="66">
        <f>IF('1. Table of contents'!$E46='1. Table of contents'!$H$28,(O104*$C104),(O104*$C104)/'1. Table of contents'!$B$49)</f>
        <v>0</v>
      </c>
      <c r="Q104" s="105">
        <f t="shared" si="16"/>
        <v>0</v>
      </c>
      <c r="R104" s="14"/>
      <c r="S104" s="58"/>
      <c r="T104" s="98" t="str">
        <f t="shared" si="14"/>
        <v>.</v>
      </c>
      <c r="V104" s="4"/>
      <c r="Y104" s="4"/>
      <c r="AI104" s="99">
        <f t="shared" si="15"/>
        <v>0</v>
      </c>
      <c r="AJ104" s="99"/>
      <c r="AK104" s="99">
        <f t="shared" si="17"/>
        <v>0</v>
      </c>
      <c r="AL104" s="99">
        <f t="shared" si="21"/>
        <v>1</v>
      </c>
      <c r="AM104" s="99">
        <f t="shared" si="22"/>
        <v>0</v>
      </c>
      <c r="AN104" s="99">
        <f t="shared" si="23"/>
        <v>1</v>
      </c>
    </row>
    <row r="105" spans="1:40" ht="15">
      <c r="A105" s="320" t="str">
        <f>'1. Table of contents'!B47</f>
        <v>P20 -</v>
      </c>
      <c r="B105" s="321"/>
      <c r="C105" s="350"/>
      <c r="D105" s="351"/>
      <c r="E105" s="14"/>
      <c r="F105" s="66">
        <f>IF('1. Table of contents'!$E47='1. Table of contents'!$H$28,(E105*$C105),(E105*$C105)/'1. Table of contents'!$B$49)</f>
        <v>0</v>
      </c>
      <c r="G105" s="14"/>
      <c r="H105" s="66">
        <f>IF('1. Table of contents'!$E47='1. Table of contents'!$H$28,(G105*$C105),(G105*$C105)/'1. Table of contents'!$B$49)</f>
        <v>0</v>
      </c>
      <c r="I105" s="14"/>
      <c r="J105" s="66">
        <f>IF('1. Table of contents'!$E47='1. Table of contents'!$H$28,(I105*$C105),(I105*$C105)/'1. Table of contents'!$B$49)</f>
        <v>0</v>
      </c>
      <c r="K105" s="14"/>
      <c r="L105" s="66">
        <f>IF('1. Table of contents'!$E47='1. Table of contents'!$H$28,(K105*$C105),(K105*$C105)/'1. Table of contents'!$B$49)</f>
        <v>0</v>
      </c>
      <c r="M105" s="14"/>
      <c r="N105" s="66">
        <f>IF('1. Table of contents'!$E47='1. Table of contents'!$H$28,(M105*$C105),(M105*$C105)/'1. Table of contents'!$B$49)</f>
        <v>0</v>
      </c>
      <c r="O105" s="14"/>
      <c r="P105" s="66">
        <f>IF('1. Table of contents'!$E47='1. Table of contents'!$H$28,(O105*$C105),(O105*$C105)/'1. Table of contents'!$B$49)</f>
        <v>0</v>
      </c>
      <c r="Q105" s="105">
        <f t="shared" si="16"/>
        <v>0</v>
      </c>
      <c r="R105" s="14"/>
      <c r="S105" s="58"/>
      <c r="T105" s="98" t="str">
        <f t="shared" si="14"/>
        <v>.</v>
      </c>
      <c r="V105" s="4"/>
      <c r="Y105" s="4"/>
      <c r="AI105" s="99">
        <f t="shared" si="15"/>
        <v>0</v>
      </c>
      <c r="AJ105" s="99"/>
      <c r="AK105" s="99">
        <f t="shared" si="17"/>
        <v>0</v>
      </c>
      <c r="AL105" s="99">
        <f t="shared" si="18"/>
        <v>1</v>
      </c>
      <c r="AM105" s="99">
        <f t="shared" si="19"/>
        <v>0</v>
      </c>
      <c r="AN105" s="99">
        <f t="shared" si="20"/>
        <v>1</v>
      </c>
    </row>
    <row r="106" spans="1:40" ht="15">
      <c r="A106" s="404" t="s">
        <v>159</v>
      </c>
      <c r="B106" s="405"/>
      <c r="C106" s="406"/>
      <c r="D106" s="407"/>
      <c r="E106" s="105">
        <f aca="true" t="shared" si="24" ref="E106:P106">SUM(E86:E105)</f>
        <v>0</v>
      </c>
      <c r="F106" s="105">
        <f t="shared" si="24"/>
        <v>0</v>
      </c>
      <c r="G106" s="105">
        <f t="shared" si="24"/>
        <v>0</v>
      </c>
      <c r="H106" s="105">
        <f t="shared" si="24"/>
        <v>0</v>
      </c>
      <c r="I106" s="105">
        <f t="shared" si="24"/>
        <v>0</v>
      </c>
      <c r="J106" s="105">
        <f t="shared" si="24"/>
        <v>0</v>
      </c>
      <c r="K106" s="105">
        <f t="shared" si="24"/>
        <v>0</v>
      </c>
      <c r="L106" s="105">
        <f t="shared" si="24"/>
        <v>0</v>
      </c>
      <c r="M106" s="105">
        <f t="shared" si="24"/>
        <v>0</v>
      </c>
      <c r="N106" s="105">
        <f t="shared" si="24"/>
        <v>0</v>
      </c>
      <c r="O106" s="105">
        <f t="shared" si="24"/>
        <v>0</v>
      </c>
      <c r="P106" s="105">
        <f t="shared" si="24"/>
        <v>0</v>
      </c>
      <c r="Q106" s="105">
        <f t="shared" si="16"/>
        <v>0</v>
      </c>
      <c r="R106" s="216">
        <f>SUM(R86:R105)</f>
        <v>0</v>
      </c>
      <c r="S106" s="58"/>
      <c r="T106" s="98"/>
      <c r="V106" s="4"/>
      <c r="Y106" s="4"/>
      <c r="AI106" s="99">
        <f t="shared" si="15"/>
        <v>0</v>
      </c>
      <c r="AJ106" s="99"/>
      <c r="AK106" s="99">
        <f t="shared" si="17"/>
        <v>0</v>
      </c>
      <c r="AL106" s="99">
        <f t="shared" si="18"/>
        <v>1</v>
      </c>
      <c r="AM106" s="99">
        <f t="shared" si="19"/>
        <v>0</v>
      </c>
      <c r="AN106" s="99">
        <f t="shared" si="20"/>
        <v>1</v>
      </c>
    </row>
    <row r="107" ht="15"/>
    <row r="108" spans="1:25" ht="24" customHeight="1">
      <c r="A108" s="400" t="s">
        <v>166</v>
      </c>
      <c r="B108" s="400"/>
      <c r="C108" s="400"/>
      <c r="D108" s="400"/>
      <c r="E108" s="400"/>
      <c r="F108" s="400"/>
      <c r="G108" s="400"/>
      <c r="H108" s="400"/>
      <c r="I108" s="400"/>
      <c r="J108" s="400"/>
      <c r="K108" s="400"/>
      <c r="L108" s="400"/>
      <c r="M108" s="400"/>
      <c r="N108" s="67"/>
      <c r="O108" s="67"/>
      <c r="P108" s="67"/>
      <c r="Q108" s="67"/>
      <c r="R108" s="67"/>
      <c r="S108" s="67"/>
      <c r="T108" s="67"/>
      <c r="V108" s="4"/>
      <c r="Y108" s="4"/>
    </row>
    <row r="109" spans="1:25" ht="18.75" customHeight="1" hidden="1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V109" s="4"/>
      <c r="Y109" s="4"/>
    </row>
    <row r="110" spans="1:25" ht="29.25" customHeight="1">
      <c r="A110" s="408" t="s">
        <v>167</v>
      </c>
      <c r="B110" s="328"/>
      <c r="C110" s="328"/>
      <c r="D110" s="328"/>
      <c r="E110" s="41" t="s">
        <v>168</v>
      </c>
      <c r="F110" s="280"/>
      <c r="J110" s="1"/>
      <c r="K110" s="1"/>
      <c r="L110" s="1"/>
      <c r="M110" s="1"/>
      <c r="V110" s="4"/>
      <c r="Y110" s="4"/>
    </row>
    <row r="111" spans="1:25" ht="18.75" hidden="1">
      <c r="A111" s="238" t="s">
        <v>37</v>
      </c>
      <c r="B111" s="175"/>
      <c r="C111" s="17"/>
      <c r="D111" s="17"/>
      <c r="E111" s="68"/>
      <c r="F111" s="69"/>
      <c r="M111" s="1"/>
      <c r="V111" s="4"/>
      <c r="Y111" s="4"/>
    </row>
    <row r="112" spans="1:25" ht="18.75" hidden="1">
      <c r="A112" s="237" t="s">
        <v>29</v>
      </c>
      <c r="B112" s="175"/>
      <c r="C112" s="17"/>
      <c r="D112" s="17"/>
      <c r="E112" s="68"/>
      <c r="F112" s="68"/>
      <c r="M112" s="1"/>
      <c r="V112" s="4"/>
      <c r="Y112" s="4"/>
    </row>
    <row r="113" spans="1:25" ht="18.75" hidden="1">
      <c r="A113" s="236" t="s">
        <v>64</v>
      </c>
      <c r="B113" s="175"/>
      <c r="C113" s="17"/>
      <c r="D113" s="17"/>
      <c r="E113" s="68"/>
      <c r="F113" s="68"/>
      <c r="M113" s="1"/>
      <c r="V113" s="4"/>
      <c r="Y113" s="4"/>
    </row>
    <row r="114" spans="1:27" ht="15">
      <c r="A114" s="17"/>
      <c r="B114" s="17"/>
      <c r="C114" s="17"/>
      <c r="D114" s="17"/>
      <c r="E114" s="68"/>
      <c r="F114" s="68"/>
      <c r="M114" s="1"/>
      <c r="P114" s="143" t="s">
        <v>38</v>
      </c>
      <c r="V114" s="4"/>
      <c r="Y114" s="4"/>
      <c r="AA114" s="143" t="s">
        <v>38</v>
      </c>
    </row>
    <row r="115" spans="1:33" s="71" customFormat="1" ht="45">
      <c r="A115" s="281" t="s">
        <v>169</v>
      </c>
      <c r="B115" s="282" t="s">
        <v>170</v>
      </c>
      <c r="C115" s="282" t="s">
        <v>171</v>
      </c>
      <c r="D115" s="282" t="s">
        <v>30</v>
      </c>
      <c r="E115" s="282" t="s">
        <v>31</v>
      </c>
      <c r="F115" s="282" t="s">
        <v>32</v>
      </c>
      <c r="G115" s="282" t="s">
        <v>33</v>
      </c>
      <c r="H115" s="282" t="s">
        <v>34</v>
      </c>
      <c r="I115" s="282" t="s">
        <v>35</v>
      </c>
      <c r="J115" s="283" t="s">
        <v>172</v>
      </c>
      <c r="K115" s="284" t="s">
        <v>163</v>
      </c>
      <c r="L115" s="140"/>
      <c r="M115" s="140"/>
      <c r="N115" s="285" t="s">
        <v>30</v>
      </c>
      <c r="O115" s="285" t="s">
        <v>31</v>
      </c>
      <c r="P115" s="285" t="s">
        <v>32</v>
      </c>
      <c r="Q115" s="285" t="s">
        <v>33</v>
      </c>
      <c r="R115" s="285" t="s">
        <v>34</v>
      </c>
      <c r="S115" s="285" t="s">
        <v>35</v>
      </c>
      <c r="T115" s="140"/>
      <c r="U115" s="140"/>
      <c r="V115" s="140"/>
      <c r="W115" s="141" t="s">
        <v>36</v>
      </c>
      <c r="X115" s="141"/>
      <c r="Y115" s="141"/>
      <c r="Z115" s="142" t="s">
        <v>30</v>
      </c>
      <c r="AA115" s="142" t="s">
        <v>31</v>
      </c>
      <c r="AB115" s="142" t="s">
        <v>32</v>
      </c>
      <c r="AC115" s="142" t="s">
        <v>33</v>
      </c>
      <c r="AD115" s="142" t="s">
        <v>34</v>
      </c>
      <c r="AE115" s="142" t="s">
        <v>35</v>
      </c>
      <c r="AF115" s="42"/>
      <c r="AG115" s="42"/>
    </row>
    <row r="116" spans="1:40" ht="15">
      <c r="A116" s="286" t="s">
        <v>173</v>
      </c>
      <c r="B116" s="103"/>
      <c r="C116" s="176"/>
      <c r="D116" s="14"/>
      <c r="E116" s="14"/>
      <c r="F116" s="14"/>
      <c r="G116" s="14"/>
      <c r="H116" s="14"/>
      <c r="I116" s="14"/>
      <c r="J116" s="105">
        <f aca="true" t="shared" si="25" ref="J116:J155">SUM(N116:S116)</f>
        <v>0</v>
      </c>
      <c r="K116" s="12"/>
      <c r="L116" s="72" t="s">
        <v>29</v>
      </c>
      <c r="N116" s="66">
        <f>IF($C116='1. Table of contents'!$H$28,D116,D116/'1. Table of contents'!$B$49)</f>
        <v>0</v>
      </c>
      <c r="O116" s="66">
        <f>IF($C116='1. Table of contents'!$H$28,E116,E116/'1. Table of contents'!$B$49)</f>
        <v>0</v>
      </c>
      <c r="P116" s="66">
        <f>IF($C116='1. Table of contents'!$H$28,F116,F116/'1. Table of contents'!$B$49)</f>
        <v>0</v>
      </c>
      <c r="Q116" s="66">
        <f>IF($C116='1. Table of contents'!$H$28,G116,G116/'1. Table of contents'!$B$49)</f>
        <v>0</v>
      </c>
      <c r="R116" s="66">
        <f>IF($C116='1. Table of contents'!$H$28,H116,H116/'1. Table of contents'!$B$49)</f>
        <v>0</v>
      </c>
      <c r="S116" s="66">
        <f>IF($C116='1. Table of contents'!$H$28,I116,I116/'1. Table of contents'!$B$49)</f>
        <v>0</v>
      </c>
      <c r="T116" s="127" t="str">
        <f aca="true" t="shared" si="26" ref="T116:T135">IF(AN116=1,".","data missing")</f>
        <v>.</v>
      </c>
      <c r="U116" s="73"/>
      <c r="V116" s="4"/>
      <c r="W116" s="4" t="str">
        <f aca="true" t="shared" si="27" ref="W116:W126">+A86</f>
        <v>LP-</v>
      </c>
      <c r="Y116" s="4"/>
      <c r="Z116" s="74">
        <f aca="true" t="shared" si="28" ref="Z116:Z135">SUMIF($B$116:$B$155,$W116,N$116:N$155)</f>
        <v>0</v>
      </c>
      <c r="AA116" s="74">
        <f aca="true" t="shared" si="29" ref="AA116:AA135">SUMIF($B$116:$B$155,$W116,O$116:O$155)</f>
        <v>0</v>
      </c>
      <c r="AB116" s="74">
        <f aca="true" t="shared" si="30" ref="AB116:AB135">SUMIF($B$116:$B$155,$W116,P$116:P$155)</f>
        <v>0</v>
      </c>
      <c r="AC116" s="74">
        <f aca="true" t="shared" si="31" ref="AC116:AC135">SUMIF($B$116:$B$155,$W116,Q$116:Q$155)</f>
        <v>0</v>
      </c>
      <c r="AD116" s="74">
        <f aca="true" t="shared" si="32" ref="AD116:AD135">SUMIF($B$116:$B$155,$W116,R$116:R$155)</f>
        <v>0</v>
      </c>
      <c r="AE116" s="74">
        <f aca="true" t="shared" si="33" ref="AE116:AE135">SUMIF($B$116:$B$155,$W116,S$116:S$155)</f>
        <v>0</v>
      </c>
      <c r="AF116" s="75">
        <f aca="true" t="shared" si="34" ref="AF116:AF135">SUM(Z116:AE116)</f>
        <v>0</v>
      </c>
      <c r="AI116" s="99">
        <f aca="true" t="shared" si="35" ref="AI116:AI156">IF(B116=AR116,0,1)</f>
        <v>0</v>
      </c>
      <c r="AJ116" s="99">
        <f aca="true" t="shared" si="36" ref="AJ116:AJ156">IF(C116=AR116,0,1)</f>
        <v>0</v>
      </c>
      <c r="AK116" s="99">
        <f>IF(D116+E116+F116+G116+H116+I116=0,0,1)</f>
        <v>0</v>
      </c>
      <c r="AL116" s="99">
        <f>IF(AI116+AJ116+AK116=0,1,0)</f>
        <v>1</v>
      </c>
      <c r="AM116" s="99">
        <f>IF(AI116+AJ116+AK116=3,1,0)</f>
        <v>0</v>
      </c>
      <c r="AN116" s="99">
        <f aca="true" t="shared" si="37" ref="AN116:AN136">AL116+AM116</f>
        <v>1</v>
      </c>
    </row>
    <row r="117" spans="1:40" ht="15">
      <c r="A117" s="286" t="s">
        <v>174</v>
      </c>
      <c r="B117" s="103"/>
      <c r="C117" s="176"/>
      <c r="D117" s="14"/>
      <c r="E117" s="14"/>
      <c r="F117" s="14"/>
      <c r="G117" s="14"/>
      <c r="H117" s="14"/>
      <c r="I117" s="14"/>
      <c r="J117" s="105">
        <f t="shared" si="25"/>
        <v>0</v>
      </c>
      <c r="K117" s="12"/>
      <c r="L117" s="161" t="s">
        <v>64</v>
      </c>
      <c r="N117" s="66">
        <f>IF($C117='1. Table of contents'!$H$28,D117,D117/'1. Table of contents'!$B$49)</f>
        <v>0</v>
      </c>
      <c r="O117" s="66">
        <f>IF($C117='1. Table of contents'!$H$28,E117,E117/'1. Table of contents'!$B$49)</f>
        <v>0</v>
      </c>
      <c r="P117" s="66">
        <f>IF($C117='1. Table of contents'!$H$28,F117,F117/'1. Table of contents'!$B$49)</f>
        <v>0</v>
      </c>
      <c r="Q117" s="66">
        <f>IF($C117='1. Table of contents'!$H$28,G117,G117/'1. Table of contents'!$B$49)</f>
        <v>0</v>
      </c>
      <c r="R117" s="66">
        <f>IF($C117='1. Table of contents'!$H$28,H117,H117/'1. Table of contents'!$B$49)</f>
        <v>0</v>
      </c>
      <c r="S117" s="66">
        <f>IF($C117='1. Table of contents'!$H$28,I117,I117/'1. Table of contents'!$B$49)</f>
        <v>0</v>
      </c>
      <c r="T117" s="98" t="str">
        <f t="shared" si="26"/>
        <v>.</v>
      </c>
      <c r="U117" s="73"/>
      <c r="V117" s="4"/>
      <c r="W117" s="4" t="str">
        <f t="shared" si="27"/>
        <v>P2 -</v>
      </c>
      <c r="Y117" s="4"/>
      <c r="Z117" s="74">
        <f t="shared" si="28"/>
        <v>0</v>
      </c>
      <c r="AA117" s="74">
        <f t="shared" si="29"/>
        <v>0</v>
      </c>
      <c r="AB117" s="74">
        <f t="shared" si="30"/>
        <v>0</v>
      </c>
      <c r="AC117" s="74">
        <f t="shared" si="31"/>
        <v>0</v>
      </c>
      <c r="AD117" s="74">
        <f t="shared" si="32"/>
        <v>0</v>
      </c>
      <c r="AE117" s="74">
        <f t="shared" si="33"/>
        <v>0</v>
      </c>
      <c r="AF117" s="75">
        <f t="shared" si="34"/>
        <v>0</v>
      </c>
      <c r="AI117" s="99">
        <f t="shared" si="35"/>
        <v>0</v>
      </c>
      <c r="AJ117" s="99">
        <f t="shared" si="36"/>
        <v>0</v>
      </c>
      <c r="AK117" s="99">
        <f aca="true" t="shared" si="38" ref="AK117:AK156">IF(D117+E117+F117+G117+H117+I117=0,0,1)</f>
        <v>0</v>
      </c>
      <c r="AL117" s="99">
        <f aca="true" t="shared" si="39" ref="AL117:AL136">IF(AI117+AJ117+AK117=0,1,0)</f>
        <v>1</v>
      </c>
      <c r="AM117" s="99">
        <f aca="true" t="shared" si="40" ref="AM117:AM136">IF(AI117+AJ117+AK117=3,1,0)</f>
        <v>0</v>
      </c>
      <c r="AN117" s="99">
        <f t="shared" si="37"/>
        <v>1</v>
      </c>
    </row>
    <row r="118" spans="1:40" ht="15">
      <c r="A118" s="286" t="s">
        <v>175</v>
      </c>
      <c r="B118" s="103"/>
      <c r="C118" s="176"/>
      <c r="D118" s="14"/>
      <c r="E118" s="14"/>
      <c r="F118" s="14"/>
      <c r="G118" s="14"/>
      <c r="H118" s="14"/>
      <c r="I118" s="14"/>
      <c r="J118" s="105">
        <f t="shared" si="25"/>
        <v>0</v>
      </c>
      <c r="K118" s="12"/>
      <c r="N118" s="66">
        <f>IF($C118='1. Table of contents'!$H$28,D118,D118/'1. Table of contents'!$B$49)</f>
        <v>0</v>
      </c>
      <c r="O118" s="66">
        <f>IF($C118='1. Table of contents'!$H$28,E118,E118/'1. Table of contents'!$B$49)</f>
        <v>0</v>
      </c>
      <c r="P118" s="66">
        <f>IF($C118='1. Table of contents'!$H$28,F118,F118/'1. Table of contents'!$B$49)</f>
        <v>0</v>
      </c>
      <c r="Q118" s="66">
        <f>IF($C118='1. Table of contents'!$H$28,G118,G118/'1. Table of contents'!$B$49)</f>
        <v>0</v>
      </c>
      <c r="R118" s="66">
        <f>IF($C118='1. Table of contents'!$H$28,H118,H118/'1. Table of contents'!$B$49)</f>
        <v>0</v>
      </c>
      <c r="S118" s="66">
        <f>IF($C118='1. Table of contents'!$H$28,I118,I118/'1. Table of contents'!$B$49)</f>
        <v>0</v>
      </c>
      <c r="T118" s="98" t="str">
        <f t="shared" si="26"/>
        <v>.</v>
      </c>
      <c r="U118" s="73"/>
      <c r="V118" s="4"/>
      <c r="W118" s="4" t="str">
        <f t="shared" si="27"/>
        <v>P3 - </v>
      </c>
      <c r="Y118" s="4"/>
      <c r="Z118" s="74">
        <f t="shared" si="28"/>
        <v>0</v>
      </c>
      <c r="AA118" s="74">
        <f t="shared" si="29"/>
        <v>0</v>
      </c>
      <c r="AB118" s="74">
        <f t="shared" si="30"/>
        <v>0</v>
      </c>
      <c r="AC118" s="74">
        <f t="shared" si="31"/>
        <v>0</v>
      </c>
      <c r="AD118" s="74">
        <f t="shared" si="32"/>
        <v>0</v>
      </c>
      <c r="AE118" s="74">
        <f t="shared" si="33"/>
        <v>0</v>
      </c>
      <c r="AF118" s="75">
        <f t="shared" si="34"/>
        <v>0</v>
      </c>
      <c r="AI118" s="99">
        <f t="shared" si="35"/>
        <v>0</v>
      </c>
      <c r="AJ118" s="99">
        <f t="shared" si="36"/>
        <v>0</v>
      </c>
      <c r="AK118" s="99">
        <f t="shared" si="38"/>
        <v>0</v>
      </c>
      <c r="AL118" s="99">
        <f t="shared" si="39"/>
        <v>1</v>
      </c>
      <c r="AM118" s="99">
        <f t="shared" si="40"/>
        <v>0</v>
      </c>
      <c r="AN118" s="99">
        <f t="shared" si="37"/>
        <v>1</v>
      </c>
    </row>
    <row r="119" spans="1:40" ht="15">
      <c r="A119" s="286" t="s">
        <v>176</v>
      </c>
      <c r="B119" s="103"/>
      <c r="C119" s="176"/>
      <c r="D119" s="14"/>
      <c r="E119" s="14"/>
      <c r="F119" s="14"/>
      <c r="G119" s="14"/>
      <c r="H119" s="14"/>
      <c r="I119" s="14"/>
      <c r="J119" s="105">
        <f t="shared" si="25"/>
        <v>0</v>
      </c>
      <c r="K119" s="12"/>
      <c r="N119" s="66">
        <f>IF($C119='1. Table of contents'!$H$28,D119,D119/'1. Table of contents'!$B$49)</f>
        <v>0</v>
      </c>
      <c r="O119" s="66">
        <f>IF($C119='1. Table of contents'!$H$28,E119,E119/'1. Table of contents'!$B$49)</f>
        <v>0</v>
      </c>
      <c r="P119" s="66">
        <f>IF($C119='1. Table of contents'!$H$28,F119,F119/'1. Table of contents'!$B$49)</f>
        <v>0</v>
      </c>
      <c r="Q119" s="66">
        <f>IF($C119='1. Table of contents'!$H$28,G119,G119/'1. Table of contents'!$B$49)</f>
        <v>0</v>
      </c>
      <c r="R119" s="66">
        <f>IF($C119='1. Table of contents'!$H$28,H119,H119/'1. Table of contents'!$B$49)</f>
        <v>0</v>
      </c>
      <c r="S119" s="66">
        <f>IF($C119='1. Table of contents'!$H$28,I119,I119/'1. Table of contents'!$B$49)</f>
        <v>0</v>
      </c>
      <c r="T119" s="98" t="str">
        <f t="shared" si="26"/>
        <v>.</v>
      </c>
      <c r="U119" s="73"/>
      <c r="V119" s="4"/>
      <c r="W119" s="4" t="str">
        <f t="shared" si="27"/>
        <v>P4 -</v>
      </c>
      <c r="Y119" s="4"/>
      <c r="Z119" s="74">
        <f t="shared" si="28"/>
        <v>0</v>
      </c>
      <c r="AA119" s="74">
        <f t="shared" si="29"/>
        <v>0</v>
      </c>
      <c r="AB119" s="74">
        <f t="shared" si="30"/>
        <v>0</v>
      </c>
      <c r="AC119" s="74">
        <f t="shared" si="31"/>
        <v>0</v>
      </c>
      <c r="AD119" s="74">
        <f t="shared" si="32"/>
        <v>0</v>
      </c>
      <c r="AE119" s="74">
        <f t="shared" si="33"/>
        <v>0</v>
      </c>
      <c r="AF119" s="75">
        <f t="shared" si="34"/>
        <v>0</v>
      </c>
      <c r="AI119" s="99">
        <f t="shared" si="35"/>
        <v>0</v>
      </c>
      <c r="AJ119" s="99">
        <f t="shared" si="36"/>
        <v>0</v>
      </c>
      <c r="AK119" s="99">
        <f t="shared" si="38"/>
        <v>0</v>
      </c>
      <c r="AL119" s="99">
        <f t="shared" si="39"/>
        <v>1</v>
      </c>
      <c r="AM119" s="99">
        <f t="shared" si="40"/>
        <v>0</v>
      </c>
      <c r="AN119" s="99">
        <f t="shared" si="37"/>
        <v>1</v>
      </c>
    </row>
    <row r="120" spans="1:40" ht="15">
      <c r="A120" s="286" t="s">
        <v>177</v>
      </c>
      <c r="B120" s="103"/>
      <c r="C120" s="176"/>
      <c r="D120" s="14"/>
      <c r="E120" s="14"/>
      <c r="F120" s="14"/>
      <c r="G120" s="14"/>
      <c r="H120" s="14"/>
      <c r="I120" s="14"/>
      <c r="J120" s="105">
        <f t="shared" si="25"/>
        <v>0</v>
      </c>
      <c r="K120" s="12"/>
      <c r="N120" s="66">
        <f>IF($C120='1. Table of contents'!$H$28,D120,D120/'1. Table of contents'!$B$49)</f>
        <v>0</v>
      </c>
      <c r="O120" s="66">
        <f>IF($C120='1. Table of contents'!$H$28,E120,E120/'1. Table of contents'!$B$49)</f>
        <v>0</v>
      </c>
      <c r="P120" s="66">
        <f>IF($C120='1. Table of contents'!$H$28,F120,F120/'1. Table of contents'!$B$49)</f>
        <v>0</v>
      </c>
      <c r="Q120" s="66">
        <f>IF($C120='1. Table of contents'!$H$28,G120,G120/'1. Table of contents'!$B$49)</f>
        <v>0</v>
      </c>
      <c r="R120" s="66">
        <f>IF($C120='1. Table of contents'!$H$28,H120,H120/'1. Table of contents'!$B$49)</f>
        <v>0</v>
      </c>
      <c r="S120" s="66">
        <f>IF($C120='1. Table of contents'!$H$28,I120,I120/'1. Table of contents'!$B$49)</f>
        <v>0</v>
      </c>
      <c r="T120" s="98" t="str">
        <f t="shared" si="26"/>
        <v>.</v>
      </c>
      <c r="U120" s="73"/>
      <c r="V120" s="4"/>
      <c r="W120" s="4" t="str">
        <f t="shared" si="27"/>
        <v>P5 -</v>
      </c>
      <c r="Y120" s="4"/>
      <c r="Z120" s="74">
        <f t="shared" si="28"/>
        <v>0</v>
      </c>
      <c r="AA120" s="74">
        <f t="shared" si="29"/>
        <v>0</v>
      </c>
      <c r="AB120" s="74">
        <f t="shared" si="30"/>
        <v>0</v>
      </c>
      <c r="AC120" s="74">
        <f t="shared" si="31"/>
        <v>0</v>
      </c>
      <c r="AD120" s="74">
        <f t="shared" si="32"/>
        <v>0</v>
      </c>
      <c r="AE120" s="74">
        <f t="shared" si="33"/>
        <v>0</v>
      </c>
      <c r="AF120" s="75">
        <f t="shared" si="34"/>
        <v>0</v>
      </c>
      <c r="AI120" s="99">
        <f t="shared" si="35"/>
        <v>0</v>
      </c>
      <c r="AJ120" s="99">
        <f t="shared" si="36"/>
        <v>0</v>
      </c>
      <c r="AK120" s="99">
        <f t="shared" si="38"/>
        <v>0</v>
      </c>
      <c r="AL120" s="99">
        <f t="shared" si="39"/>
        <v>1</v>
      </c>
      <c r="AM120" s="99">
        <f t="shared" si="40"/>
        <v>0</v>
      </c>
      <c r="AN120" s="99">
        <f t="shared" si="37"/>
        <v>1</v>
      </c>
    </row>
    <row r="121" spans="1:40" ht="15">
      <c r="A121" s="286" t="s">
        <v>178</v>
      </c>
      <c r="B121" s="103"/>
      <c r="C121" s="176"/>
      <c r="D121" s="14"/>
      <c r="E121" s="14"/>
      <c r="F121" s="14"/>
      <c r="G121" s="14"/>
      <c r="H121" s="14"/>
      <c r="I121" s="14"/>
      <c r="J121" s="105">
        <f t="shared" si="25"/>
        <v>0</v>
      </c>
      <c r="K121" s="12"/>
      <c r="N121" s="66">
        <f>IF($C121='1. Table of contents'!$H$28,D121,D121/'1. Table of contents'!$B$49)</f>
        <v>0</v>
      </c>
      <c r="O121" s="66">
        <f>IF($C121='1. Table of contents'!$H$28,E121,E121/'1. Table of contents'!$B$49)</f>
        <v>0</v>
      </c>
      <c r="P121" s="66">
        <f>IF($C121='1. Table of contents'!$H$28,F121,F121/'1. Table of contents'!$B$49)</f>
        <v>0</v>
      </c>
      <c r="Q121" s="66">
        <f>IF($C121='1. Table of contents'!$H$28,G121,G121/'1. Table of contents'!$B$49)</f>
        <v>0</v>
      </c>
      <c r="R121" s="66">
        <f>IF($C121='1. Table of contents'!$H$28,H121,H121/'1. Table of contents'!$B$49)</f>
        <v>0</v>
      </c>
      <c r="S121" s="66">
        <f>IF($C121='1. Table of contents'!$H$28,I121,I121/'1. Table of contents'!$B$49)</f>
        <v>0</v>
      </c>
      <c r="T121" s="98" t="str">
        <f t="shared" si="26"/>
        <v>.</v>
      </c>
      <c r="V121" s="4"/>
      <c r="W121" s="4" t="str">
        <f t="shared" si="27"/>
        <v>P6 -</v>
      </c>
      <c r="Y121" s="4"/>
      <c r="Z121" s="74">
        <f t="shared" si="28"/>
        <v>0</v>
      </c>
      <c r="AA121" s="74">
        <f t="shared" si="29"/>
        <v>0</v>
      </c>
      <c r="AB121" s="74">
        <f t="shared" si="30"/>
        <v>0</v>
      </c>
      <c r="AC121" s="74">
        <f t="shared" si="31"/>
        <v>0</v>
      </c>
      <c r="AD121" s="74">
        <f t="shared" si="32"/>
        <v>0</v>
      </c>
      <c r="AE121" s="74">
        <f t="shared" si="33"/>
        <v>0</v>
      </c>
      <c r="AF121" s="75">
        <f t="shared" si="34"/>
        <v>0</v>
      </c>
      <c r="AG121" s="62">
        <f>SUM(AF116:AF121)</f>
        <v>0</v>
      </c>
      <c r="AI121" s="99">
        <f t="shared" si="35"/>
        <v>0</v>
      </c>
      <c r="AJ121" s="99">
        <f t="shared" si="36"/>
        <v>0</v>
      </c>
      <c r="AK121" s="99">
        <f t="shared" si="38"/>
        <v>0</v>
      </c>
      <c r="AL121" s="99">
        <f t="shared" si="39"/>
        <v>1</v>
      </c>
      <c r="AM121" s="99">
        <f t="shared" si="40"/>
        <v>0</v>
      </c>
      <c r="AN121" s="99">
        <f t="shared" si="37"/>
        <v>1</v>
      </c>
    </row>
    <row r="122" spans="1:40" ht="15">
      <c r="A122" s="286" t="s">
        <v>179</v>
      </c>
      <c r="B122" s="103"/>
      <c r="C122" s="176"/>
      <c r="D122" s="14"/>
      <c r="E122" s="14"/>
      <c r="F122" s="14"/>
      <c r="G122" s="14"/>
      <c r="H122" s="14"/>
      <c r="I122" s="14"/>
      <c r="J122" s="105">
        <f t="shared" si="25"/>
        <v>0</v>
      </c>
      <c r="K122" s="12"/>
      <c r="N122" s="66">
        <f>IF($C122='1. Table of contents'!$H$28,D122,D122/'1. Table of contents'!$B$49)</f>
        <v>0</v>
      </c>
      <c r="O122" s="66">
        <f>IF($C122='1. Table of contents'!$H$28,E122,E122/'1. Table of contents'!$B$49)</f>
        <v>0</v>
      </c>
      <c r="P122" s="66">
        <f>IF($C122='1. Table of contents'!$H$28,F122,F122/'1. Table of contents'!$B$49)</f>
        <v>0</v>
      </c>
      <c r="Q122" s="66">
        <f>IF($C122='1. Table of contents'!$H$28,G122,G122/'1. Table of contents'!$B$49)</f>
        <v>0</v>
      </c>
      <c r="R122" s="66">
        <f>IF($C122='1. Table of contents'!$H$28,H122,H122/'1. Table of contents'!$B$49)</f>
        <v>0</v>
      </c>
      <c r="S122" s="66">
        <f>IF($C122='1. Table of contents'!$H$28,I122,I122/'1. Table of contents'!$B$49)</f>
        <v>0</v>
      </c>
      <c r="T122" s="98" t="str">
        <f t="shared" si="26"/>
        <v>.</v>
      </c>
      <c r="V122" s="4"/>
      <c r="W122" s="4" t="str">
        <f t="shared" si="27"/>
        <v>P7 -</v>
      </c>
      <c r="Y122" s="4"/>
      <c r="Z122" s="74">
        <f t="shared" si="28"/>
        <v>0</v>
      </c>
      <c r="AA122" s="74">
        <f t="shared" si="29"/>
        <v>0</v>
      </c>
      <c r="AB122" s="74">
        <f t="shared" si="30"/>
        <v>0</v>
      </c>
      <c r="AC122" s="74">
        <f t="shared" si="31"/>
        <v>0</v>
      </c>
      <c r="AD122" s="74">
        <f t="shared" si="32"/>
        <v>0</v>
      </c>
      <c r="AE122" s="74">
        <f t="shared" si="33"/>
        <v>0</v>
      </c>
      <c r="AF122" s="75">
        <f t="shared" si="34"/>
        <v>0</v>
      </c>
      <c r="AI122" s="99">
        <f t="shared" si="35"/>
        <v>0</v>
      </c>
      <c r="AJ122" s="99">
        <f t="shared" si="36"/>
        <v>0</v>
      </c>
      <c r="AK122" s="99">
        <f t="shared" si="38"/>
        <v>0</v>
      </c>
      <c r="AL122" s="99">
        <f t="shared" si="39"/>
        <v>1</v>
      </c>
      <c r="AM122" s="99">
        <f t="shared" si="40"/>
        <v>0</v>
      </c>
      <c r="AN122" s="99">
        <f t="shared" si="37"/>
        <v>1</v>
      </c>
    </row>
    <row r="123" spans="1:40" ht="15">
      <c r="A123" s="286" t="s">
        <v>180</v>
      </c>
      <c r="B123" s="103"/>
      <c r="C123" s="176"/>
      <c r="D123" s="14"/>
      <c r="E123" s="14"/>
      <c r="F123" s="14"/>
      <c r="G123" s="14"/>
      <c r="H123" s="14"/>
      <c r="I123" s="14"/>
      <c r="J123" s="105">
        <f t="shared" si="25"/>
        <v>0</v>
      </c>
      <c r="K123" s="12"/>
      <c r="N123" s="66">
        <f>IF($C123='1. Table of contents'!$H$28,D123,D123/'1. Table of contents'!$B$49)</f>
        <v>0</v>
      </c>
      <c r="O123" s="66">
        <f>IF($C123='1. Table of contents'!$H$28,E123,E123/'1. Table of contents'!$B$49)</f>
        <v>0</v>
      </c>
      <c r="P123" s="66">
        <f>IF($C123='1. Table of contents'!$H$28,F123,F123/'1. Table of contents'!$B$49)</f>
        <v>0</v>
      </c>
      <c r="Q123" s="66">
        <f>IF($C123='1. Table of contents'!$H$28,G123,G123/'1. Table of contents'!$B$49)</f>
        <v>0</v>
      </c>
      <c r="R123" s="66">
        <f>IF($C123='1. Table of contents'!$H$28,H123,H123/'1. Table of contents'!$B$49)</f>
        <v>0</v>
      </c>
      <c r="S123" s="66">
        <f>IF($C123='1. Table of contents'!$H$28,I123,I123/'1. Table of contents'!$B$49)</f>
        <v>0</v>
      </c>
      <c r="T123" s="98" t="str">
        <f t="shared" si="26"/>
        <v>.</v>
      </c>
      <c r="V123" s="4"/>
      <c r="W123" s="4" t="str">
        <f t="shared" si="27"/>
        <v>P8 -</v>
      </c>
      <c r="Y123" s="4"/>
      <c r="Z123" s="74">
        <f t="shared" si="28"/>
        <v>0</v>
      </c>
      <c r="AA123" s="74">
        <f t="shared" si="29"/>
        <v>0</v>
      </c>
      <c r="AB123" s="74">
        <f t="shared" si="30"/>
        <v>0</v>
      </c>
      <c r="AC123" s="74">
        <f t="shared" si="31"/>
        <v>0</v>
      </c>
      <c r="AD123" s="74">
        <f t="shared" si="32"/>
        <v>0</v>
      </c>
      <c r="AE123" s="74">
        <f t="shared" si="33"/>
        <v>0</v>
      </c>
      <c r="AF123" s="75">
        <f t="shared" si="34"/>
        <v>0</v>
      </c>
      <c r="AI123" s="99">
        <f t="shared" si="35"/>
        <v>0</v>
      </c>
      <c r="AJ123" s="99">
        <f t="shared" si="36"/>
        <v>0</v>
      </c>
      <c r="AK123" s="99">
        <f t="shared" si="38"/>
        <v>0</v>
      </c>
      <c r="AL123" s="99">
        <f t="shared" si="39"/>
        <v>1</v>
      </c>
      <c r="AM123" s="99">
        <f t="shared" si="40"/>
        <v>0</v>
      </c>
      <c r="AN123" s="99">
        <f t="shared" si="37"/>
        <v>1</v>
      </c>
    </row>
    <row r="124" spans="1:40" ht="15">
      <c r="A124" s="286" t="s">
        <v>181</v>
      </c>
      <c r="B124" s="103"/>
      <c r="C124" s="176"/>
      <c r="D124" s="14"/>
      <c r="E124" s="14"/>
      <c r="F124" s="14"/>
      <c r="G124" s="14"/>
      <c r="H124" s="14"/>
      <c r="I124" s="14"/>
      <c r="J124" s="105">
        <f t="shared" si="25"/>
        <v>0</v>
      </c>
      <c r="K124" s="249"/>
      <c r="N124" s="66">
        <f>IF($C124='1. Table of contents'!$H$28,D124,D124/'1. Table of contents'!$B$49)</f>
        <v>0</v>
      </c>
      <c r="O124" s="66">
        <f>IF($C124='1. Table of contents'!$H$28,E124,E124/'1. Table of contents'!$B$49)</f>
        <v>0</v>
      </c>
      <c r="P124" s="66">
        <f>IF($C124='1. Table of contents'!$H$28,F124,F124/'1. Table of contents'!$B$49)</f>
        <v>0</v>
      </c>
      <c r="Q124" s="66">
        <f>IF($C124='1. Table of contents'!$H$28,G124,G124/'1. Table of contents'!$B$49)</f>
        <v>0</v>
      </c>
      <c r="R124" s="66">
        <f>IF($C124='1. Table of contents'!$H$28,H124,H124/'1. Table of contents'!$B$49)</f>
        <v>0</v>
      </c>
      <c r="S124" s="66">
        <f>IF($C124='1. Table of contents'!$H$28,I124,I124/'1. Table of contents'!$B$49)</f>
        <v>0</v>
      </c>
      <c r="T124" s="98" t="str">
        <f t="shared" si="26"/>
        <v>.</v>
      </c>
      <c r="V124" s="4"/>
      <c r="W124" s="4" t="str">
        <f t="shared" si="27"/>
        <v>P9 -</v>
      </c>
      <c r="Y124" s="4"/>
      <c r="Z124" s="74">
        <f t="shared" si="28"/>
        <v>0</v>
      </c>
      <c r="AA124" s="74">
        <f t="shared" si="29"/>
        <v>0</v>
      </c>
      <c r="AB124" s="74">
        <f t="shared" si="30"/>
        <v>0</v>
      </c>
      <c r="AC124" s="74">
        <f t="shared" si="31"/>
        <v>0</v>
      </c>
      <c r="AD124" s="74">
        <f t="shared" si="32"/>
        <v>0</v>
      </c>
      <c r="AE124" s="74">
        <f t="shared" si="33"/>
        <v>0</v>
      </c>
      <c r="AF124" s="75">
        <f t="shared" si="34"/>
        <v>0</v>
      </c>
      <c r="AI124" s="99">
        <f t="shared" si="35"/>
        <v>0</v>
      </c>
      <c r="AJ124" s="99">
        <f t="shared" si="36"/>
        <v>0</v>
      </c>
      <c r="AK124" s="99">
        <f t="shared" si="38"/>
        <v>0</v>
      </c>
      <c r="AL124" s="99">
        <f t="shared" si="39"/>
        <v>1</v>
      </c>
      <c r="AM124" s="99">
        <f t="shared" si="40"/>
        <v>0</v>
      </c>
      <c r="AN124" s="99">
        <f t="shared" si="37"/>
        <v>1</v>
      </c>
    </row>
    <row r="125" spans="1:40" ht="15">
      <c r="A125" s="286" t="s">
        <v>182</v>
      </c>
      <c r="B125" s="103"/>
      <c r="C125" s="176"/>
      <c r="D125" s="14"/>
      <c r="E125" s="14"/>
      <c r="F125" s="14"/>
      <c r="G125" s="14"/>
      <c r="H125" s="14"/>
      <c r="I125" s="14"/>
      <c r="J125" s="105">
        <f t="shared" si="25"/>
        <v>0</v>
      </c>
      <c r="K125" s="12"/>
      <c r="N125" s="66">
        <f>IF($C125='1. Table of contents'!$H$28,D125,D125/'1. Table of contents'!$B$49)</f>
        <v>0</v>
      </c>
      <c r="O125" s="66">
        <f>IF($C125='1. Table of contents'!$H$28,E125,E125/'1. Table of contents'!$B$49)</f>
        <v>0</v>
      </c>
      <c r="P125" s="66">
        <f>IF($C125='1. Table of contents'!$H$28,F125,F125/'1. Table of contents'!$B$49)</f>
        <v>0</v>
      </c>
      <c r="Q125" s="66">
        <f>IF($C125='1. Table of contents'!$H$28,G125,G125/'1. Table of contents'!$B$49)</f>
        <v>0</v>
      </c>
      <c r="R125" s="66">
        <f>IF($C125='1. Table of contents'!$H$28,H125,H125/'1. Table of contents'!$B$49)</f>
        <v>0</v>
      </c>
      <c r="S125" s="66">
        <f>IF($C125='1. Table of contents'!$H$28,I125,I125/'1. Table of contents'!$B$49)</f>
        <v>0</v>
      </c>
      <c r="T125" s="98" t="str">
        <f t="shared" si="26"/>
        <v>.</v>
      </c>
      <c r="V125" s="4"/>
      <c r="W125" s="4" t="str">
        <f t="shared" si="27"/>
        <v>P10 -</v>
      </c>
      <c r="Y125" s="4"/>
      <c r="Z125" s="74">
        <f t="shared" si="28"/>
        <v>0</v>
      </c>
      <c r="AA125" s="74">
        <f t="shared" si="29"/>
        <v>0</v>
      </c>
      <c r="AB125" s="74">
        <f t="shared" si="30"/>
        <v>0</v>
      </c>
      <c r="AC125" s="74">
        <f t="shared" si="31"/>
        <v>0</v>
      </c>
      <c r="AD125" s="74">
        <f t="shared" si="32"/>
        <v>0</v>
      </c>
      <c r="AE125" s="74">
        <f t="shared" si="33"/>
        <v>0</v>
      </c>
      <c r="AF125" s="75">
        <f t="shared" si="34"/>
        <v>0</v>
      </c>
      <c r="AI125" s="99">
        <f t="shared" si="35"/>
        <v>0</v>
      </c>
      <c r="AJ125" s="99">
        <f t="shared" si="36"/>
        <v>0</v>
      </c>
      <c r="AK125" s="99">
        <f t="shared" si="38"/>
        <v>0</v>
      </c>
      <c r="AL125" s="99">
        <f t="shared" si="39"/>
        <v>1</v>
      </c>
      <c r="AM125" s="99">
        <f t="shared" si="40"/>
        <v>0</v>
      </c>
      <c r="AN125" s="99">
        <f t="shared" si="37"/>
        <v>1</v>
      </c>
    </row>
    <row r="126" spans="1:40" ht="15">
      <c r="A126" s="286" t="s">
        <v>183</v>
      </c>
      <c r="B126" s="103"/>
      <c r="C126" s="176"/>
      <c r="D126" s="14"/>
      <c r="E126" s="14"/>
      <c r="F126" s="14"/>
      <c r="G126" s="14"/>
      <c r="H126" s="14"/>
      <c r="I126" s="14"/>
      <c r="J126" s="105">
        <f t="shared" si="25"/>
        <v>0</v>
      </c>
      <c r="K126" s="249"/>
      <c r="N126" s="66">
        <f>IF($C126='1. Table of contents'!$H$28,D126,D126/'1. Table of contents'!$B$49)</f>
        <v>0</v>
      </c>
      <c r="O126" s="66">
        <f>IF($C126='1. Table of contents'!$H$28,E126,E126/'1. Table of contents'!$B$49)</f>
        <v>0</v>
      </c>
      <c r="P126" s="66">
        <f>IF($C126='1. Table of contents'!$H$28,F126,F126/'1. Table of contents'!$B$49)</f>
        <v>0</v>
      </c>
      <c r="Q126" s="66">
        <f>IF($C126='1. Table of contents'!$H$28,G126,G126/'1. Table of contents'!$B$49)</f>
        <v>0</v>
      </c>
      <c r="R126" s="66">
        <f>IF($C126='1. Table of contents'!$H$28,H126,H126/'1. Table of contents'!$B$49)</f>
        <v>0</v>
      </c>
      <c r="S126" s="66">
        <f>IF($C126='1. Table of contents'!$H$28,I126,I126/'1. Table of contents'!$B$49)</f>
        <v>0</v>
      </c>
      <c r="T126" s="98" t="str">
        <f t="shared" si="26"/>
        <v>.</v>
      </c>
      <c r="V126" s="4"/>
      <c r="W126" s="4" t="str">
        <f t="shared" si="27"/>
        <v>P11 -</v>
      </c>
      <c r="Y126" s="4"/>
      <c r="Z126" s="74">
        <f t="shared" si="28"/>
        <v>0</v>
      </c>
      <c r="AA126" s="74">
        <f t="shared" si="29"/>
        <v>0</v>
      </c>
      <c r="AB126" s="74">
        <f t="shared" si="30"/>
        <v>0</v>
      </c>
      <c r="AC126" s="74">
        <f t="shared" si="31"/>
        <v>0</v>
      </c>
      <c r="AD126" s="74">
        <f t="shared" si="32"/>
        <v>0</v>
      </c>
      <c r="AE126" s="74">
        <f t="shared" si="33"/>
        <v>0</v>
      </c>
      <c r="AF126" s="75">
        <f t="shared" si="34"/>
        <v>0</v>
      </c>
      <c r="AI126" s="99">
        <f t="shared" si="35"/>
        <v>0</v>
      </c>
      <c r="AJ126" s="99">
        <f t="shared" si="36"/>
        <v>0</v>
      </c>
      <c r="AK126" s="99">
        <f t="shared" si="38"/>
        <v>0</v>
      </c>
      <c r="AL126" s="99">
        <f t="shared" si="39"/>
        <v>1</v>
      </c>
      <c r="AM126" s="99">
        <f t="shared" si="40"/>
        <v>0</v>
      </c>
      <c r="AN126" s="99">
        <f t="shared" si="37"/>
        <v>1</v>
      </c>
    </row>
    <row r="127" spans="1:40" ht="15">
      <c r="A127" s="286" t="s">
        <v>184</v>
      </c>
      <c r="B127" s="103"/>
      <c r="C127" s="176"/>
      <c r="D127" s="14"/>
      <c r="E127" s="14"/>
      <c r="F127" s="14"/>
      <c r="G127" s="14"/>
      <c r="H127" s="14"/>
      <c r="I127" s="14"/>
      <c r="J127" s="105">
        <f t="shared" si="25"/>
        <v>0</v>
      </c>
      <c r="K127" s="12"/>
      <c r="N127" s="66">
        <f>IF($C127='1. Table of contents'!$H$28,D127,D127/'1. Table of contents'!$B$49)</f>
        <v>0</v>
      </c>
      <c r="O127" s="66">
        <f>IF($C127='1. Table of contents'!$H$28,E127,E127/'1. Table of contents'!$B$49)</f>
        <v>0</v>
      </c>
      <c r="P127" s="66">
        <f>IF($C127='1. Table of contents'!$H$28,F127,F127/'1. Table of contents'!$B$49)</f>
        <v>0</v>
      </c>
      <c r="Q127" s="66">
        <f>IF($C127='1. Table of contents'!$H$28,G127,G127/'1. Table of contents'!$B$49)</f>
        <v>0</v>
      </c>
      <c r="R127" s="66">
        <f>IF($C127='1. Table of contents'!$H$28,H127,H127/'1. Table of contents'!$B$49)</f>
        <v>0</v>
      </c>
      <c r="S127" s="66">
        <f>IF($C127='1. Table of contents'!$H$28,I127,I127/'1. Table of contents'!$B$49)</f>
        <v>0</v>
      </c>
      <c r="T127" s="98" t="str">
        <f t="shared" si="26"/>
        <v>.</v>
      </c>
      <c r="V127" s="4"/>
      <c r="W127" s="4" t="str">
        <f aca="true" t="shared" si="41" ref="W127:W135">+A97</f>
        <v>P12 -</v>
      </c>
      <c r="Y127" s="4"/>
      <c r="Z127" s="74">
        <f t="shared" si="28"/>
        <v>0</v>
      </c>
      <c r="AA127" s="74">
        <f t="shared" si="29"/>
        <v>0</v>
      </c>
      <c r="AB127" s="74">
        <f t="shared" si="30"/>
        <v>0</v>
      </c>
      <c r="AC127" s="74">
        <f t="shared" si="31"/>
        <v>0</v>
      </c>
      <c r="AD127" s="74">
        <f t="shared" si="32"/>
        <v>0</v>
      </c>
      <c r="AE127" s="74">
        <f t="shared" si="33"/>
        <v>0</v>
      </c>
      <c r="AF127" s="75">
        <f t="shared" si="34"/>
        <v>0</v>
      </c>
      <c r="AI127" s="99">
        <f t="shared" si="35"/>
        <v>0</v>
      </c>
      <c r="AJ127" s="99">
        <f t="shared" si="36"/>
        <v>0</v>
      </c>
      <c r="AK127" s="99">
        <f t="shared" si="38"/>
        <v>0</v>
      </c>
      <c r="AL127" s="99">
        <f t="shared" si="39"/>
        <v>1</v>
      </c>
      <c r="AM127" s="99">
        <f t="shared" si="40"/>
        <v>0</v>
      </c>
      <c r="AN127" s="99">
        <f t="shared" si="37"/>
        <v>1</v>
      </c>
    </row>
    <row r="128" spans="1:40" ht="15">
      <c r="A128" s="286" t="s">
        <v>185</v>
      </c>
      <c r="B128" s="103"/>
      <c r="C128" s="176"/>
      <c r="D128" s="14"/>
      <c r="E128" s="14"/>
      <c r="F128" s="14"/>
      <c r="G128" s="14"/>
      <c r="H128" s="14"/>
      <c r="I128" s="14"/>
      <c r="J128" s="105">
        <f t="shared" si="25"/>
        <v>0</v>
      </c>
      <c r="K128" s="249"/>
      <c r="N128" s="66">
        <f>IF($C128='1. Table of contents'!$H$28,D128,D128/'1. Table of contents'!$B$49)</f>
        <v>0</v>
      </c>
      <c r="O128" s="66">
        <f>IF($C128='1. Table of contents'!$H$28,E128,E128/'1. Table of contents'!$B$49)</f>
        <v>0</v>
      </c>
      <c r="P128" s="66">
        <f>IF($C128='1. Table of contents'!$H$28,F128,F128/'1. Table of contents'!$B$49)</f>
        <v>0</v>
      </c>
      <c r="Q128" s="66">
        <f>IF($C128='1. Table of contents'!$H$28,G128,G128/'1. Table of contents'!$B$49)</f>
        <v>0</v>
      </c>
      <c r="R128" s="66">
        <f>IF($C128='1. Table of contents'!$H$28,H128,H128/'1. Table of contents'!$B$49)</f>
        <v>0</v>
      </c>
      <c r="S128" s="66">
        <f>IF($C128='1. Table of contents'!$H$28,I128,I128/'1. Table of contents'!$B$49)</f>
        <v>0</v>
      </c>
      <c r="T128" s="98" t="str">
        <f t="shared" si="26"/>
        <v>.</v>
      </c>
      <c r="V128" s="4"/>
      <c r="W128" s="4" t="str">
        <f t="shared" si="41"/>
        <v>P13 -</v>
      </c>
      <c r="Y128" s="4"/>
      <c r="Z128" s="74">
        <f t="shared" si="28"/>
        <v>0</v>
      </c>
      <c r="AA128" s="74">
        <f t="shared" si="29"/>
        <v>0</v>
      </c>
      <c r="AB128" s="74">
        <f t="shared" si="30"/>
        <v>0</v>
      </c>
      <c r="AC128" s="74">
        <f t="shared" si="31"/>
        <v>0</v>
      </c>
      <c r="AD128" s="74">
        <f t="shared" si="32"/>
        <v>0</v>
      </c>
      <c r="AE128" s="74">
        <f t="shared" si="33"/>
        <v>0</v>
      </c>
      <c r="AF128" s="75">
        <f t="shared" si="34"/>
        <v>0</v>
      </c>
      <c r="AI128" s="99">
        <f t="shared" si="35"/>
        <v>0</v>
      </c>
      <c r="AJ128" s="99">
        <f t="shared" si="36"/>
        <v>0</v>
      </c>
      <c r="AK128" s="99">
        <f t="shared" si="38"/>
        <v>0</v>
      </c>
      <c r="AL128" s="99">
        <f t="shared" si="39"/>
        <v>1</v>
      </c>
      <c r="AM128" s="99">
        <f t="shared" si="40"/>
        <v>0</v>
      </c>
      <c r="AN128" s="99">
        <f t="shared" si="37"/>
        <v>1</v>
      </c>
    </row>
    <row r="129" spans="1:40" ht="15">
      <c r="A129" s="286" t="s">
        <v>186</v>
      </c>
      <c r="B129" s="103"/>
      <c r="C129" s="176"/>
      <c r="D129" s="14"/>
      <c r="E129" s="14"/>
      <c r="F129" s="14"/>
      <c r="G129" s="14"/>
      <c r="H129" s="14"/>
      <c r="I129" s="14"/>
      <c r="J129" s="105">
        <f t="shared" si="25"/>
        <v>0</v>
      </c>
      <c r="K129" s="12"/>
      <c r="N129" s="66">
        <f>IF($C129='1. Table of contents'!$H$28,D129,D129/'1. Table of contents'!$B$49)</f>
        <v>0</v>
      </c>
      <c r="O129" s="66">
        <f>IF($C129='1. Table of contents'!$H$28,E129,E129/'1. Table of contents'!$B$49)</f>
        <v>0</v>
      </c>
      <c r="P129" s="66">
        <f>IF($C129='1. Table of contents'!$H$28,F129,F129/'1. Table of contents'!$B$49)</f>
        <v>0</v>
      </c>
      <c r="Q129" s="66">
        <f>IF($C129='1. Table of contents'!$H$28,G129,G129/'1. Table of contents'!$B$49)</f>
        <v>0</v>
      </c>
      <c r="R129" s="66">
        <f>IF($C129='1. Table of contents'!$H$28,H129,H129/'1. Table of contents'!$B$49)</f>
        <v>0</v>
      </c>
      <c r="S129" s="66">
        <f>IF($C129='1. Table of contents'!$H$28,I129,I129/'1. Table of contents'!$B$49)</f>
        <v>0</v>
      </c>
      <c r="T129" s="98" t="str">
        <f t="shared" si="26"/>
        <v>.</v>
      </c>
      <c r="V129" s="4"/>
      <c r="W129" s="4" t="str">
        <f t="shared" si="41"/>
        <v>P14 -</v>
      </c>
      <c r="Y129" s="4"/>
      <c r="Z129" s="74">
        <f t="shared" si="28"/>
        <v>0</v>
      </c>
      <c r="AA129" s="74">
        <f t="shared" si="29"/>
        <v>0</v>
      </c>
      <c r="AB129" s="74">
        <f t="shared" si="30"/>
        <v>0</v>
      </c>
      <c r="AC129" s="74">
        <f t="shared" si="31"/>
        <v>0</v>
      </c>
      <c r="AD129" s="74">
        <f t="shared" si="32"/>
        <v>0</v>
      </c>
      <c r="AE129" s="74">
        <f t="shared" si="33"/>
        <v>0</v>
      </c>
      <c r="AF129" s="75">
        <f t="shared" si="34"/>
        <v>0</v>
      </c>
      <c r="AI129" s="99">
        <f t="shared" si="35"/>
        <v>0</v>
      </c>
      <c r="AJ129" s="99">
        <f t="shared" si="36"/>
        <v>0</v>
      </c>
      <c r="AK129" s="99">
        <f t="shared" si="38"/>
        <v>0</v>
      </c>
      <c r="AL129" s="99">
        <f t="shared" si="39"/>
        <v>1</v>
      </c>
      <c r="AM129" s="99">
        <f t="shared" si="40"/>
        <v>0</v>
      </c>
      <c r="AN129" s="99">
        <f t="shared" si="37"/>
        <v>1</v>
      </c>
    </row>
    <row r="130" spans="1:40" ht="15">
      <c r="A130" s="286" t="s">
        <v>187</v>
      </c>
      <c r="B130" s="103"/>
      <c r="C130" s="176"/>
      <c r="D130" s="14"/>
      <c r="E130" s="14"/>
      <c r="F130" s="14"/>
      <c r="G130" s="14"/>
      <c r="H130" s="14"/>
      <c r="I130" s="14"/>
      <c r="J130" s="105">
        <f t="shared" si="25"/>
        <v>0</v>
      </c>
      <c r="K130" s="12"/>
      <c r="N130" s="66">
        <f>IF($C130='1. Table of contents'!$H$28,D130,D130/'1. Table of contents'!$B$49)</f>
        <v>0</v>
      </c>
      <c r="O130" s="66">
        <f>IF($C130='1. Table of contents'!$H$28,E130,E130/'1. Table of contents'!$B$49)</f>
        <v>0</v>
      </c>
      <c r="P130" s="66">
        <f>IF($C130='1. Table of contents'!$H$28,F130,F130/'1. Table of contents'!$B$49)</f>
        <v>0</v>
      </c>
      <c r="Q130" s="66">
        <f>IF($C130='1. Table of contents'!$H$28,G130,G130/'1. Table of contents'!$B$49)</f>
        <v>0</v>
      </c>
      <c r="R130" s="66">
        <f>IF($C130='1. Table of contents'!$H$28,H130,H130/'1. Table of contents'!$B$49)</f>
        <v>0</v>
      </c>
      <c r="S130" s="66">
        <f>IF($C130='1. Table of contents'!$H$28,I130,I130/'1. Table of contents'!$B$49)</f>
        <v>0</v>
      </c>
      <c r="T130" s="98" t="str">
        <f t="shared" si="26"/>
        <v>.</v>
      </c>
      <c r="V130" s="4"/>
      <c r="W130" s="4" t="str">
        <f t="shared" si="41"/>
        <v>P15 -</v>
      </c>
      <c r="Y130" s="4"/>
      <c r="Z130" s="74">
        <f t="shared" si="28"/>
        <v>0</v>
      </c>
      <c r="AA130" s="74">
        <f t="shared" si="29"/>
        <v>0</v>
      </c>
      <c r="AB130" s="74">
        <f t="shared" si="30"/>
        <v>0</v>
      </c>
      <c r="AC130" s="74">
        <f t="shared" si="31"/>
        <v>0</v>
      </c>
      <c r="AD130" s="74">
        <f t="shared" si="32"/>
        <v>0</v>
      </c>
      <c r="AE130" s="74">
        <f t="shared" si="33"/>
        <v>0</v>
      </c>
      <c r="AF130" s="75">
        <f t="shared" si="34"/>
        <v>0</v>
      </c>
      <c r="AI130" s="99">
        <f t="shared" si="35"/>
        <v>0</v>
      </c>
      <c r="AJ130" s="99">
        <f t="shared" si="36"/>
        <v>0</v>
      </c>
      <c r="AK130" s="99">
        <f t="shared" si="38"/>
        <v>0</v>
      </c>
      <c r="AL130" s="99">
        <f t="shared" si="39"/>
        <v>1</v>
      </c>
      <c r="AM130" s="99">
        <f t="shared" si="40"/>
        <v>0</v>
      </c>
      <c r="AN130" s="99">
        <f t="shared" si="37"/>
        <v>1</v>
      </c>
    </row>
    <row r="131" spans="1:40" ht="15">
      <c r="A131" s="286" t="s">
        <v>188</v>
      </c>
      <c r="B131" s="103"/>
      <c r="C131" s="176"/>
      <c r="D131" s="14"/>
      <c r="E131" s="14"/>
      <c r="F131" s="14"/>
      <c r="G131" s="14"/>
      <c r="H131" s="14"/>
      <c r="I131" s="14"/>
      <c r="J131" s="105">
        <f t="shared" si="25"/>
        <v>0</v>
      </c>
      <c r="K131" s="249"/>
      <c r="N131" s="66">
        <f>IF($C131='1. Table of contents'!$H$28,D131,D131/'1. Table of contents'!$B$49)</f>
        <v>0</v>
      </c>
      <c r="O131" s="66">
        <f>IF($C131='1. Table of contents'!$H$28,E131,E131/'1. Table of contents'!$B$49)</f>
        <v>0</v>
      </c>
      <c r="P131" s="66">
        <f>IF($C131='1. Table of contents'!$H$28,F131,F131/'1. Table of contents'!$B$49)</f>
        <v>0</v>
      </c>
      <c r="Q131" s="66">
        <f>IF($C131='1. Table of contents'!$H$28,G131,G131/'1. Table of contents'!$B$49)</f>
        <v>0</v>
      </c>
      <c r="R131" s="66">
        <f>IF($C131='1. Table of contents'!$H$28,H131,H131/'1. Table of contents'!$B$49)</f>
        <v>0</v>
      </c>
      <c r="S131" s="66">
        <f>IF($C131='1. Table of contents'!$H$28,I131,I131/'1. Table of contents'!$B$49)</f>
        <v>0</v>
      </c>
      <c r="T131" s="98" t="str">
        <f t="shared" si="26"/>
        <v>.</v>
      </c>
      <c r="V131" s="4"/>
      <c r="W131" s="4" t="str">
        <f t="shared" si="41"/>
        <v>P16 -</v>
      </c>
      <c r="Y131" s="4"/>
      <c r="Z131" s="74">
        <f t="shared" si="28"/>
        <v>0</v>
      </c>
      <c r="AA131" s="74">
        <f t="shared" si="29"/>
        <v>0</v>
      </c>
      <c r="AB131" s="74">
        <f t="shared" si="30"/>
        <v>0</v>
      </c>
      <c r="AC131" s="74">
        <f t="shared" si="31"/>
        <v>0</v>
      </c>
      <c r="AD131" s="74">
        <f t="shared" si="32"/>
        <v>0</v>
      </c>
      <c r="AE131" s="74">
        <f t="shared" si="33"/>
        <v>0</v>
      </c>
      <c r="AF131" s="75">
        <f t="shared" si="34"/>
        <v>0</v>
      </c>
      <c r="AI131" s="99">
        <f t="shared" si="35"/>
        <v>0</v>
      </c>
      <c r="AJ131" s="99">
        <f t="shared" si="36"/>
        <v>0</v>
      </c>
      <c r="AK131" s="99">
        <f t="shared" si="38"/>
        <v>0</v>
      </c>
      <c r="AL131" s="99">
        <f t="shared" si="39"/>
        <v>1</v>
      </c>
      <c r="AM131" s="99">
        <f t="shared" si="40"/>
        <v>0</v>
      </c>
      <c r="AN131" s="99">
        <f t="shared" si="37"/>
        <v>1</v>
      </c>
    </row>
    <row r="132" spans="1:40" ht="15">
      <c r="A132" s="286" t="s">
        <v>189</v>
      </c>
      <c r="B132" s="103"/>
      <c r="C132" s="176"/>
      <c r="D132" s="14"/>
      <c r="E132" s="14"/>
      <c r="F132" s="14"/>
      <c r="G132" s="14"/>
      <c r="H132" s="14"/>
      <c r="I132" s="14"/>
      <c r="J132" s="105">
        <f t="shared" si="25"/>
        <v>0</v>
      </c>
      <c r="K132" s="12"/>
      <c r="N132" s="66">
        <f>IF($C132='1. Table of contents'!$H$28,D132,D132/'1. Table of contents'!$B$49)</f>
        <v>0</v>
      </c>
      <c r="O132" s="66">
        <f>IF($C132='1. Table of contents'!$H$28,E132,E132/'1. Table of contents'!$B$49)</f>
        <v>0</v>
      </c>
      <c r="P132" s="66">
        <f>IF($C132='1. Table of contents'!$H$28,F132,F132/'1. Table of contents'!$B$49)</f>
        <v>0</v>
      </c>
      <c r="Q132" s="66">
        <f>IF($C132='1. Table of contents'!$H$28,G132,G132/'1. Table of contents'!$B$49)</f>
        <v>0</v>
      </c>
      <c r="R132" s="66">
        <f>IF($C132='1. Table of contents'!$H$28,H132,H132/'1. Table of contents'!$B$49)</f>
        <v>0</v>
      </c>
      <c r="S132" s="66">
        <f>IF($C132='1. Table of contents'!$H$28,I132,I132/'1. Table of contents'!$B$49)</f>
        <v>0</v>
      </c>
      <c r="T132" s="98" t="str">
        <f t="shared" si="26"/>
        <v>.</v>
      </c>
      <c r="V132" s="4"/>
      <c r="W132" s="4" t="str">
        <f t="shared" si="41"/>
        <v>P17 -</v>
      </c>
      <c r="Y132" s="4"/>
      <c r="Z132" s="74">
        <f t="shared" si="28"/>
        <v>0</v>
      </c>
      <c r="AA132" s="74">
        <f t="shared" si="29"/>
        <v>0</v>
      </c>
      <c r="AB132" s="74">
        <f t="shared" si="30"/>
        <v>0</v>
      </c>
      <c r="AC132" s="74">
        <f t="shared" si="31"/>
        <v>0</v>
      </c>
      <c r="AD132" s="74">
        <f t="shared" si="32"/>
        <v>0</v>
      </c>
      <c r="AE132" s="74">
        <f t="shared" si="33"/>
        <v>0</v>
      </c>
      <c r="AF132" s="75">
        <f t="shared" si="34"/>
        <v>0</v>
      </c>
      <c r="AI132" s="99">
        <f t="shared" si="35"/>
        <v>0</v>
      </c>
      <c r="AJ132" s="99">
        <f t="shared" si="36"/>
        <v>0</v>
      </c>
      <c r="AK132" s="99">
        <f t="shared" si="38"/>
        <v>0</v>
      </c>
      <c r="AL132" s="99">
        <f t="shared" si="39"/>
        <v>1</v>
      </c>
      <c r="AM132" s="99">
        <f t="shared" si="40"/>
        <v>0</v>
      </c>
      <c r="AN132" s="99">
        <f t="shared" si="37"/>
        <v>1</v>
      </c>
    </row>
    <row r="133" spans="1:40" ht="15">
      <c r="A133" s="286" t="s">
        <v>190</v>
      </c>
      <c r="B133" s="103"/>
      <c r="C133" s="176"/>
      <c r="D133" s="14"/>
      <c r="E133" s="14"/>
      <c r="F133" s="14"/>
      <c r="G133" s="14"/>
      <c r="H133" s="14"/>
      <c r="I133" s="14"/>
      <c r="J133" s="105">
        <f t="shared" si="25"/>
        <v>0</v>
      </c>
      <c r="K133" s="249"/>
      <c r="N133" s="66">
        <f>IF($C133='1. Table of contents'!$H$28,D133,D133/'1. Table of contents'!$B$49)</f>
        <v>0</v>
      </c>
      <c r="O133" s="66">
        <f>IF($C133='1. Table of contents'!$H$28,E133,E133/'1. Table of contents'!$B$49)</f>
        <v>0</v>
      </c>
      <c r="P133" s="66">
        <f>IF($C133='1. Table of contents'!$H$28,F133,F133/'1. Table of contents'!$B$49)</f>
        <v>0</v>
      </c>
      <c r="Q133" s="66">
        <f>IF($C133='1. Table of contents'!$H$28,G133,G133/'1. Table of contents'!$B$49)</f>
        <v>0</v>
      </c>
      <c r="R133" s="66">
        <f>IF($C133='1. Table of contents'!$H$28,H133,H133/'1. Table of contents'!$B$49)</f>
        <v>0</v>
      </c>
      <c r="S133" s="66">
        <f>IF($C133='1. Table of contents'!$H$28,I133,I133/'1. Table of contents'!$B$49)</f>
        <v>0</v>
      </c>
      <c r="T133" s="98" t="str">
        <f t="shared" si="26"/>
        <v>.</v>
      </c>
      <c r="V133" s="4"/>
      <c r="W133" s="4" t="str">
        <f t="shared" si="41"/>
        <v>P18 -</v>
      </c>
      <c r="Y133" s="4"/>
      <c r="Z133" s="74">
        <f t="shared" si="28"/>
        <v>0</v>
      </c>
      <c r="AA133" s="74">
        <f t="shared" si="29"/>
        <v>0</v>
      </c>
      <c r="AB133" s="74">
        <f t="shared" si="30"/>
        <v>0</v>
      </c>
      <c r="AC133" s="74">
        <f t="shared" si="31"/>
        <v>0</v>
      </c>
      <c r="AD133" s="74">
        <f t="shared" si="32"/>
        <v>0</v>
      </c>
      <c r="AE133" s="74">
        <f t="shared" si="33"/>
        <v>0</v>
      </c>
      <c r="AF133" s="75">
        <f t="shared" si="34"/>
        <v>0</v>
      </c>
      <c r="AI133" s="99">
        <f t="shared" si="35"/>
        <v>0</v>
      </c>
      <c r="AJ133" s="99">
        <f t="shared" si="36"/>
        <v>0</v>
      </c>
      <c r="AK133" s="99">
        <f t="shared" si="38"/>
        <v>0</v>
      </c>
      <c r="AL133" s="99">
        <f t="shared" si="39"/>
        <v>1</v>
      </c>
      <c r="AM133" s="99">
        <f t="shared" si="40"/>
        <v>0</v>
      </c>
      <c r="AN133" s="99">
        <f t="shared" si="37"/>
        <v>1</v>
      </c>
    </row>
    <row r="134" spans="1:40" ht="15">
      <c r="A134" s="286" t="s">
        <v>191</v>
      </c>
      <c r="B134" s="103"/>
      <c r="C134" s="176"/>
      <c r="D134" s="14"/>
      <c r="E134" s="14"/>
      <c r="F134" s="14"/>
      <c r="G134" s="14"/>
      <c r="H134" s="14"/>
      <c r="I134" s="14"/>
      <c r="J134" s="105">
        <f t="shared" si="25"/>
        <v>0</v>
      </c>
      <c r="K134" s="12"/>
      <c r="N134" s="66">
        <f>IF($C134='1. Table of contents'!$H$28,D134,D134/'1. Table of contents'!$B$49)</f>
        <v>0</v>
      </c>
      <c r="O134" s="66">
        <f>IF($C134='1. Table of contents'!$H$28,E134,E134/'1. Table of contents'!$B$49)</f>
        <v>0</v>
      </c>
      <c r="P134" s="66">
        <f>IF($C134='1. Table of contents'!$H$28,F134,F134/'1. Table of contents'!$B$49)</f>
        <v>0</v>
      </c>
      <c r="Q134" s="66">
        <f>IF($C134='1. Table of contents'!$H$28,G134,G134/'1. Table of contents'!$B$49)</f>
        <v>0</v>
      </c>
      <c r="R134" s="66">
        <f>IF($C134='1. Table of contents'!$H$28,H134,H134/'1. Table of contents'!$B$49)</f>
        <v>0</v>
      </c>
      <c r="S134" s="66">
        <f>IF($C134='1. Table of contents'!$H$28,I134,I134/'1. Table of contents'!$B$49)</f>
        <v>0</v>
      </c>
      <c r="T134" s="98" t="str">
        <f t="shared" si="26"/>
        <v>.</v>
      </c>
      <c r="V134" s="4"/>
      <c r="W134" s="4" t="str">
        <f t="shared" si="41"/>
        <v>P19 -</v>
      </c>
      <c r="Y134" s="4"/>
      <c r="Z134" s="74">
        <f t="shared" si="28"/>
        <v>0</v>
      </c>
      <c r="AA134" s="74">
        <f t="shared" si="29"/>
        <v>0</v>
      </c>
      <c r="AB134" s="74">
        <f t="shared" si="30"/>
        <v>0</v>
      </c>
      <c r="AC134" s="74">
        <f t="shared" si="31"/>
        <v>0</v>
      </c>
      <c r="AD134" s="74">
        <f t="shared" si="32"/>
        <v>0</v>
      </c>
      <c r="AE134" s="74">
        <f t="shared" si="33"/>
        <v>0</v>
      </c>
      <c r="AF134" s="75">
        <f t="shared" si="34"/>
        <v>0</v>
      </c>
      <c r="AI134" s="99">
        <f t="shared" si="35"/>
        <v>0</v>
      </c>
      <c r="AJ134" s="99">
        <f t="shared" si="36"/>
        <v>0</v>
      </c>
      <c r="AK134" s="99">
        <f t="shared" si="38"/>
        <v>0</v>
      </c>
      <c r="AL134" s="99">
        <f t="shared" si="39"/>
        <v>1</v>
      </c>
      <c r="AM134" s="99">
        <f t="shared" si="40"/>
        <v>0</v>
      </c>
      <c r="AN134" s="99">
        <f t="shared" si="37"/>
        <v>1</v>
      </c>
    </row>
    <row r="135" spans="1:40" ht="15">
      <c r="A135" s="286" t="s">
        <v>192</v>
      </c>
      <c r="B135" s="103"/>
      <c r="C135" s="176"/>
      <c r="D135" s="14"/>
      <c r="E135" s="14"/>
      <c r="F135" s="14"/>
      <c r="G135" s="14"/>
      <c r="H135" s="14"/>
      <c r="I135" s="14"/>
      <c r="J135" s="105">
        <f t="shared" si="25"/>
        <v>0</v>
      </c>
      <c r="K135" s="12"/>
      <c r="N135" s="66">
        <f>IF($C135='1. Table of contents'!$H$28,D135,D135/'1. Table of contents'!$B$49)</f>
        <v>0</v>
      </c>
      <c r="O135" s="66">
        <f>IF($C135='1. Table of contents'!$H$28,E135,E135/'1. Table of contents'!$B$49)</f>
        <v>0</v>
      </c>
      <c r="P135" s="66">
        <f>IF($C135='1. Table of contents'!$H$28,F135,F135/'1. Table of contents'!$B$49)</f>
        <v>0</v>
      </c>
      <c r="Q135" s="66">
        <f>IF($C135='1. Table of contents'!$H$28,G135,G135/'1. Table of contents'!$B$49)</f>
        <v>0</v>
      </c>
      <c r="R135" s="66">
        <f>IF($C135='1. Table of contents'!$H$28,H135,H135/'1. Table of contents'!$B$49)</f>
        <v>0</v>
      </c>
      <c r="S135" s="66">
        <f>IF($C135='1. Table of contents'!$H$28,I135,I135/'1. Table of contents'!$B$49)</f>
        <v>0</v>
      </c>
      <c r="T135" s="98" t="str">
        <f t="shared" si="26"/>
        <v>.</v>
      </c>
      <c r="V135" s="4"/>
      <c r="W135" s="4" t="str">
        <f t="shared" si="41"/>
        <v>P20 -</v>
      </c>
      <c r="Y135" s="4"/>
      <c r="Z135" s="74">
        <f t="shared" si="28"/>
        <v>0</v>
      </c>
      <c r="AA135" s="74">
        <f t="shared" si="29"/>
        <v>0</v>
      </c>
      <c r="AB135" s="74">
        <f t="shared" si="30"/>
        <v>0</v>
      </c>
      <c r="AC135" s="74">
        <f t="shared" si="31"/>
        <v>0</v>
      </c>
      <c r="AD135" s="74">
        <f t="shared" si="32"/>
        <v>0</v>
      </c>
      <c r="AE135" s="74">
        <f t="shared" si="33"/>
        <v>0</v>
      </c>
      <c r="AF135" s="75">
        <f t="shared" si="34"/>
        <v>0</v>
      </c>
      <c r="AG135" s="62">
        <f>SUM(AF116:AF135)</f>
        <v>0</v>
      </c>
      <c r="AI135" s="99">
        <f t="shared" si="35"/>
        <v>0</v>
      </c>
      <c r="AJ135" s="99">
        <f t="shared" si="36"/>
        <v>0</v>
      </c>
      <c r="AK135" s="99">
        <f t="shared" si="38"/>
        <v>0</v>
      </c>
      <c r="AL135" s="99">
        <f t="shared" si="39"/>
        <v>1</v>
      </c>
      <c r="AM135" s="99">
        <f t="shared" si="40"/>
        <v>0</v>
      </c>
      <c r="AN135" s="99">
        <f t="shared" si="37"/>
        <v>1</v>
      </c>
    </row>
    <row r="136" spans="1:40" ht="15">
      <c r="A136" s="286" t="s">
        <v>193</v>
      </c>
      <c r="B136" s="103"/>
      <c r="C136" s="176"/>
      <c r="D136" s="14"/>
      <c r="E136" s="14"/>
      <c r="F136" s="14"/>
      <c r="G136" s="14"/>
      <c r="H136" s="14"/>
      <c r="I136" s="14"/>
      <c r="J136" s="105">
        <f t="shared" si="25"/>
        <v>0</v>
      </c>
      <c r="K136" s="12"/>
      <c r="N136" s="66">
        <f>IF($C136='1. Table of contents'!$H$28,D136,D136/'1. Table of contents'!$B$49)</f>
        <v>0</v>
      </c>
      <c r="O136" s="66">
        <f>IF($C136='1. Table of contents'!$H$28,E136,E136/'1. Table of contents'!$B$49)</f>
        <v>0</v>
      </c>
      <c r="P136" s="66">
        <f>IF($C136='1. Table of contents'!$H$28,F136,F136/'1. Table of contents'!$B$49)</f>
        <v>0</v>
      </c>
      <c r="Q136" s="66">
        <f>IF($C136='1. Table of contents'!$H$28,G136,G136/'1. Table of contents'!$B$49)</f>
        <v>0</v>
      </c>
      <c r="R136" s="66">
        <f>IF($C136='1. Table of contents'!$H$28,H136,H136/'1. Table of contents'!$B$49)</f>
        <v>0</v>
      </c>
      <c r="S136" s="66">
        <f>IF($C136='1. Table of contents'!$H$28,I136,I136/'1. Table of contents'!$B$49)</f>
        <v>0</v>
      </c>
      <c r="T136" s="98" t="str">
        <f aca="true" t="shared" si="42" ref="T136:T155">IF(AN136=1,".","data missing")</f>
        <v>.</v>
      </c>
      <c r="V136" s="4"/>
      <c r="Y136" s="4"/>
      <c r="AI136" s="99">
        <f t="shared" si="35"/>
        <v>0</v>
      </c>
      <c r="AJ136" s="99">
        <f t="shared" si="36"/>
        <v>0</v>
      </c>
      <c r="AK136" s="99">
        <f t="shared" si="38"/>
        <v>0</v>
      </c>
      <c r="AL136" s="99">
        <f t="shared" si="39"/>
        <v>1</v>
      </c>
      <c r="AM136" s="99">
        <f t="shared" si="40"/>
        <v>0</v>
      </c>
      <c r="AN136" s="99">
        <f t="shared" si="37"/>
        <v>1</v>
      </c>
    </row>
    <row r="137" spans="1:40" ht="15">
      <c r="A137" s="286" t="s">
        <v>194</v>
      </c>
      <c r="B137" s="103"/>
      <c r="C137" s="176"/>
      <c r="D137" s="14"/>
      <c r="E137" s="14"/>
      <c r="F137" s="14"/>
      <c r="G137" s="14"/>
      <c r="H137" s="14"/>
      <c r="I137" s="14"/>
      <c r="J137" s="105">
        <f t="shared" si="25"/>
        <v>0</v>
      </c>
      <c r="K137" s="12"/>
      <c r="N137" s="66">
        <f>IF($C137='1. Table of contents'!$H$28,D137,D137/'1. Table of contents'!$B$49)</f>
        <v>0</v>
      </c>
      <c r="O137" s="66">
        <f>IF($C137='1. Table of contents'!$H$28,E137,E137/'1. Table of contents'!$B$49)</f>
        <v>0</v>
      </c>
      <c r="P137" s="66">
        <f>IF($C137='1. Table of contents'!$H$28,F137,F137/'1. Table of contents'!$B$49)</f>
        <v>0</v>
      </c>
      <c r="Q137" s="66">
        <f>IF($C137='1. Table of contents'!$H$28,G137,G137/'1. Table of contents'!$B$49)</f>
        <v>0</v>
      </c>
      <c r="R137" s="66">
        <f>IF($C137='1. Table of contents'!$H$28,H137,H137/'1. Table of contents'!$B$49)</f>
        <v>0</v>
      </c>
      <c r="S137" s="66">
        <f>IF($C137='1. Table of contents'!$H$28,I137,I137/'1. Table of contents'!$B$49)</f>
        <v>0</v>
      </c>
      <c r="T137" s="98" t="str">
        <f t="shared" si="42"/>
        <v>.</v>
      </c>
      <c r="V137" s="4"/>
      <c r="Y137" s="4"/>
      <c r="AI137" s="99">
        <f t="shared" si="35"/>
        <v>0</v>
      </c>
      <c r="AJ137" s="99">
        <f t="shared" si="36"/>
        <v>0</v>
      </c>
      <c r="AK137" s="99">
        <f t="shared" si="38"/>
        <v>0</v>
      </c>
      <c r="AL137" s="99">
        <f aca="true" t="shared" si="43" ref="AL137:AL155">IF(AI137+AJ137+AK137=0,1,0)</f>
        <v>1</v>
      </c>
      <c r="AM137" s="99">
        <f aca="true" t="shared" si="44" ref="AM137:AM155">IF(AI137+AJ137+AK137=3,1,0)</f>
        <v>0</v>
      </c>
      <c r="AN137" s="99">
        <f aca="true" t="shared" si="45" ref="AN137:AN155">AL137+AM137</f>
        <v>1</v>
      </c>
    </row>
    <row r="138" spans="1:40" ht="15">
      <c r="A138" s="286" t="s">
        <v>195</v>
      </c>
      <c r="B138" s="103"/>
      <c r="C138" s="176"/>
      <c r="D138" s="14"/>
      <c r="E138" s="14"/>
      <c r="F138" s="14"/>
      <c r="G138" s="14"/>
      <c r="H138" s="14"/>
      <c r="I138" s="14"/>
      <c r="J138" s="105">
        <f t="shared" si="25"/>
        <v>0</v>
      </c>
      <c r="K138" s="12"/>
      <c r="N138" s="66">
        <f>IF($C138='1. Table of contents'!$H$28,D138,D138/'1. Table of contents'!$B$49)</f>
        <v>0</v>
      </c>
      <c r="O138" s="66">
        <f>IF($C138='1. Table of contents'!$H$28,E138,E138/'1. Table of contents'!$B$49)</f>
        <v>0</v>
      </c>
      <c r="P138" s="66">
        <f>IF($C138='1. Table of contents'!$H$28,F138,F138/'1. Table of contents'!$B$49)</f>
        <v>0</v>
      </c>
      <c r="Q138" s="66">
        <f>IF($C138='1. Table of contents'!$H$28,G138,G138/'1. Table of contents'!$B$49)</f>
        <v>0</v>
      </c>
      <c r="R138" s="66">
        <f>IF($C138='1. Table of contents'!$H$28,H138,H138/'1. Table of contents'!$B$49)</f>
        <v>0</v>
      </c>
      <c r="S138" s="66">
        <f>IF($C138='1. Table of contents'!$H$28,I138,I138/'1. Table of contents'!$B$49)</f>
        <v>0</v>
      </c>
      <c r="T138" s="98" t="str">
        <f t="shared" si="42"/>
        <v>.</v>
      </c>
      <c r="V138" s="4"/>
      <c r="Y138" s="4"/>
      <c r="AI138" s="99">
        <f t="shared" si="35"/>
        <v>0</v>
      </c>
      <c r="AJ138" s="99">
        <f t="shared" si="36"/>
        <v>0</v>
      </c>
      <c r="AK138" s="99">
        <f t="shared" si="38"/>
        <v>0</v>
      </c>
      <c r="AL138" s="99">
        <f t="shared" si="43"/>
        <v>1</v>
      </c>
      <c r="AM138" s="99">
        <f t="shared" si="44"/>
        <v>0</v>
      </c>
      <c r="AN138" s="99">
        <f t="shared" si="45"/>
        <v>1</v>
      </c>
    </row>
    <row r="139" spans="1:40" ht="15">
      <c r="A139" s="286" t="s">
        <v>196</v>
      </c>
      <c r="B139" s="103"/>
      <c r="C139" s="176"/>
      <c r="D139" s="14"/>
      <c r="E139" s="14"/>
      <c r="F139" s="14"/>
      <c r="G139" s="14"/>
      <c r="H139" s="14"/>
      <c r="I139" s="14"/>
      <c r="J139" s="105">
        <f t="shared" si="25"/>
        <v>0</v>
      </c>
      <c r="K139" s="12"/>
      <c r="N139" s="66">
        <f>IF($C139='1. Table of contents'!$H$28,D139,D139/'1. Table of contents'!$B$49)</f>
        <v>0</v>
      </c>
      <c r="O139" s="66">
        <f>IF($C139='1. Table of contents'!$H$28,E139,E139/'1. Table of contents'!$B$49)</f>
        <v>0</v>
      </c>
      <c r="P139" s="66">
        <f>IF($C139='1. Table of contents'!$H$28,F139,F139/'1. Table of contents'!$B$49)</f>
        <v>0</v>
      </c>
      <c r="Q139" s="66">
        <f>IF($C139='1. Table of contents'!$H$28,G139,G139/'1. Table of contents'!$B$49)</f>
        <v>0</v>
      </c>
      <c r="R139" s="66">
        <f>IF($C139='1. Table of contents'!$H$28,H139,H139/'1. Table of contents'!$B$49)</f>
        <v>0</v>
      </c>
      <c r="S139" s="66">
        <f>IF($C139='1. Table of contents'!$H$28,I139,I139/'1. Table of contents'!$B$49)</f>
        <v>0</v>
      </c>
      <c r="T139" s="98" t="str">
        <f t="shared" si="42"/>
        <v>.</v>
      </c>
      <c r="V139" s="4"/>
      <c r="Y139" s="4"/>
      <c r="AI139" s="99">
        <f t="shared" si="35"/>
        <v>0</v>
      </c>
      <c r="AJ139" s="99">
        <f t="shared" si="36"/>
        <v>0</v>
      </c>
      <c r="AK139" s="99">
        <f t="shared" si="38"/>
        <v>0</v>
      </c>
      <c r="AL139" s="99">
        <f t="shared" si="43"/>
        <v>1</v>
      </c>
      <c r="AM139" s="99">
        <f t="shared" si="44"/>
        <v>0</v>
      </c>
      <c r="AN139" s="99">
        <f t="shared" si="45"/>
        <v>1</v>
      </c>
    </row>
    <row r="140" spans="1:40" ht="15">
      <c r="A140" s="286" t="s">
        <v>197</v>
      </c>
      <c r="B140" s="103"/>
      <c r="C140" s="176"/>
      <c r="D140" s="14"/>
      <c r="E140" s="14"/>
      <c r="F140" s="14"/>
      <c r="G140" s="14"/>
      <c r="H140" s="14"/>
      <c r="I140" s="14"/>
      <c r="J140" s="105">
        <f t="shared" si="25"/>
        <v>0</v>
      </c>
      <c r="K140" s="12"/>
      <c r="N140" s="66">
        <f>IF($C140='1. Table of contents'!$H$28,D140,D140/'1. Table of contents'!$B$49)</f>
        <v>0</v>
      </c>
      <c r="O140" s="66">
        <f>IF($C140='1. Table of contents'!$H$28,E140,E140/'1. Table of contents'!$B$49)</f>
        <v>0</v>
      </c>
      <c r="P140" s="66">
        <f>IF($C140='1. Table of contents'!$H$28,F140,F140/'1. Table of contents'!$B$49)</f>
        <v>0</v>
      </c>
      <c r="Q140" s="66">
        <f>IF($C140='1. Table of contents'!$H$28,G140,G140/'1. Table of contents'!$B$49)</f>
        <v>0</v>
      </c>
      <c r="R140" s="66">
        <f>IF($C140='1. Table of contents'!$H$28,H140,H140/'1. Table of contents'!$B$49)</f>
        <v>0</v>
      </c>
      <c r="S140" s="66">
        <f>IF($C140='1. Table of contents'!$H$28,I140,I140/'1. Table of contents'!$B$49)</f>
        <v>0</v>
      </c>
      <c r="T140" s="98" t="str">
        <f t="shared" si="42"/>
        <v>.</v>
      </c>
      <c r="V140" s="4"/>
      <c r="Y140" s="4"/>
      <c r="AI140" s="99">
        <f t="shared" si="35"/>
        <v>0</v>
      </c>
      <c r="AJ140" s="99">
        <f t="shared" si="36"/>
        <v>0</v>
      </c>
      <c r="AK140" s="99">
        <f t="shared" si="38"/>
        <v>0</v>
      </c>
      <c r="AL140" s="99">
        <f t="shared" si="43"/>
        <v>1</v>
      </c>
      <c r="AM140" s="99">
        <f t="shared" si="44"/>
        <v>0</v>
      </c>
      <c r="AN140" s="99">
        <f t="shared" si="45"/>
        <v>1</v>
      </c>
    </row>
    <row r="141" spans="1:40" ht="15">
      <c r="A141" s="286" t="s">
        <v>198</v>
      </c>
      <c r="B141" s="103"/>
      <c r="C141" s="176"/>
      <c r="D141" s="14"/>
      <c r="E141" s="14"/>
      <c r="F141" s="14"/>
      <c r="G141" s="14"/>
      <c r="H141" s="14"/>
      <c r="I141" s="14"/>
      <c r="J141" s="105">
        <f t="shared" si="25"/>
        <v>0</v>
      </c>
      <c r="K141" s="12"/>
      <c r="N141" s="66">
        <f>IF($C141='1. Table of contents'!$H$28,D141,D141/'1. Table of contents'!$B$49)</f>
        <v>0</v>
      </c>
      <c r="O141" s="66">
        <f>IF($C141='1. Table of contents'!$H$28,E141,E141/'1. Table of contents'!$B$49)</f>
        <v>0</v>
      </c>
      <c r="P141" s="66">
        <f>IF($C141='1. Table of contents'!$H$28,F141,F141/'1. Table of contents'!$B$49)</f>
        <v>0</v>
      </c>
      <c r="Q141" s="66">
        <f>IF($C141='1. Table of contents'!$H$28,G141,G141/'1. Table of contents'!$B$49)</f>
        <v>0</v>
      </c>
      <c r="R141" s="66">
        <f>IF($C141='1. Table of contents'!$H$28,H141,H141/'1. Table of contents'!$B$49)</f>
        <v>0</v>
      </c>
      <c r="S141" s="66">
        <f>IF($C141='1. Table of contents'!$H$28,I141,I141/'1. Table of contents'!$B$49)</f>
        <v>0</v>
      </c>
      <c r="T141" s="98" t="str">
        <f t="shared" si="42"/>
        <v>.</v>
      </c>
      <c r="V141" s="4"/>
      <c r="Y141" s="4"/>
      <c r="AI141" s="99">
        <f t="shared" si="35"/>
        <v>0</v>
      </c>
      <c r="AJ141" s="99">
        <f t="shared" si="36"/>
        <v>0</v>
      </c>
      <c r="AK141" s="99">
        <f t="shared" si="38"/>
        <v>0</v>
      </c>
      <c r="AL141" s="99">
        <f t="shared" si="43"/>
        <v>1</v>
      </c>
      <c r="AM141" s="99">
        <f t="shared" si="44"/>
        <v>0</v>
      </c>
      <c r="AN141" s="99">
        <f t="shared" si="45"/>
        <v>1</v>
      </c>
    </row>
    <row r="142" spans="1:40" ht="15">
      <c r="A142" s="286" t="s">
        <v>199</v>
      </c>
      <c r="B142" s="103"/>
      <c r="C142" s="176"/>
      <c r="D142" s="14"/>
      <c r="E142" s="14"/>
      <c r="F142" s="14"/>
      <c r="G142" s="14"/>
      <c r="H142" s="14"/>
      <c r="I142" s="14"/>
      <c r="J142" s="105">
        <f t="shared" si="25"/>
        <v>0</v>
      </c>
      <c r="K142" s="12"/>
      <c r="N142" s="66">
        <f>IF($C142='1. Table of contents'!$H$28,D142,D142/'1. Table of contents'!$B$49)</f>
        <v>0</v>
      </c>
      <c r="O142" s="66">
        <f>IF($C142='1. Table of contents'!$H$28,E142,E142/'1. Table of contents'!$B$49)</f>
        <v>0</v>
      </c>
      <c r="P142" s="66">
        <f>IF($C142='1. Table of contents'!$H$28,F142,F142/'1. Table of contents'!$B$49)</f>
        <v>0</v>
      </c>
      <c r="Q142" s="66">
        <f>IF($C142='1. Table of contents'!$H$28,G142,G142/'1. Table of contents'!$B$49)</f>
        <v>0</v>
      </c>
      <c r="R142" s="66">
        <f>IF($C142='1. Table of contents'!$H$28,H142,H142/'1. Table of contents'!$B$49)</f>
        <v>0</v>
      </c>
      <c r="S142" s="66">
        <f>IF($C142='1. Table of contents'!$H$28,I142,I142/'1. Table of contents'!$B$49)</f>
        <v>0</v>
      </c>
      <c r="T142" s="98" t="str">
        <f t="shared" si="42"/>
        <v>.</v>
      </c>
      <c r="V142" s="4"/>
      <c r="Y142" s="4"/>
      <c r="AI142" s="99">
        <f t="shared" si="35"/>
        <v>0</v>
      </c>
      <c r="AJ142" s="99">
        <f t="shared" si="36"/>
        <v>0</v>
      </c>
      <c r="AK142" s="99">
        <f t="shared" si="38"/>
        <v>0</v>
      </c>
      <c r="AL142" s="99">
        <f t="shared" si="43"/>
        <v>1</v>
      </c>
      <c r="AM142" s="99">
        <f t="shared" si="44"/>
        <v>0</v>
      </c>
      <c r="AN142" s="99">
        <f t="shared" si="45"/>
        <v>1</v>
      </c>
    </row>
    <row r="143" spans="1:40" ht="15">
      <c r="A143" s="286" t="s">
        <v>200</v>
      </c>
      <c r="B143" s="103"/>
      <c r="C143" s="176"/>
      <c r="D143" s="14"/>
      <c r="E143" s="14"/>
      <c r="F143" s="14"/>
      <c r="G143" s="14"/>
      <c r="H143" s="14"/>
      <c r="I143" s="14"/>
      <c r="J143" s="105">
        <f t="shared" si="25"/>
        <v>0</v>
      </c>
      <c r="K143" s="12"/>
      <c r="N143" s="66">
        <f>IF($C143='1. Table of contents'!$H$28,D143,D143/'1. Table of contents'!$B$49)</f>
        <v>0</v>
      </c>
      <c r="O143" s="66">
        <f>IF($C143='1. Table of contents'!$H$28,E143,E143/'1. Table of contents'!$B$49)</f>
        <v>0</v>
      </c>
      <c r="P143" s="66">
        <f>IF($C143='1. Table of contents'!$H$28,F143,F143/'1. Table of contents'!$B$49)</f>
        <v>0</v>
      </c>
      <c r="Q143" s="66">
        <f>IF($C143='1. Table of contents'!$H$28,G143,G143/'1. Table of contents'!$B$49)</f>
        <v>0</v>
      </c>
      <c r="R143" s="66">
        <f>IF($C143='1. Table of contents'!$H$28,H143,H143/'1. Table of contents'!$B$49)</f>
        <v>0</v>
      </c>
      <c r="S143" s="66">
        <f>IF($C143='1. Table of contents'!$H$28,I143,I143/'1. Table of contents'!$B$49)</f>
        <v>0</v>
      </c>
      <c r="T143" s="98" t="str">
        <f t="shared" si="42"/>
        <v>.</v>
      </c>
      <c r="V143" s="4"/>
      <c r="Y143" s="4"/>
      <c r="AI143" s="99">
        <f t="shared" si="35"/>
        <v>0</v>
      </c>
      <c r="AJ143" s="99">
        <f t="shared" si="36"/>
        <v>0</v>
      </c>
      <c r="AK143" s="99">
        <f t="shared" si="38"/>
        <v>0</v>
      </c>
      <c r="AL143" s="99">
        <f t="shared" si="43"/>
        <v>1</v>
      </c>
      <c r="AM143" s="99">
        <f t="shared" si="44"/>
        <v>0</v>
      </c>
      <c r="AN143" s="99">
        <f t="shared" si="45"/>
        <v>1</v>
      </c>
    </row>
    <row r="144" spans="1:40" ht="15">
      <c r="A144" s="286" t="s">
        <v>201</v>
      </c>
      <c r="B144" s="103"/>
      <c r="C144" s="176"/>
      <c r="D144" s="14"/>
      <c r="E144" s="14"/>
      <c r="F144" s="14"/>
      <c r="G144" s="14"/>
      <c r="H144" s="14"/>
      <c r="I144" s="14"/>
      <c r="J144" s="105">
        <f t="shared" si="25"/>
        <v>0</v>
      </c>
      <c r="K144" s="12"/>
      <c r="N144" s="66">
        <f>IF($C144='1. Table of contents'!$H$28,D144,D144/'1. Table of contents'!$B$49)</f>
        <v>0</v>
      </c>
      <c r="O144" s="66">
        <f>IF($C144='1. Table of contents'!$H$28,E144,E144/'1. Table of contents'!$B$49)</f>
        <v>0</v>
      </c>
      <c r="P144" s="66">
        <f>IF($C144='1. Table of contents'!$H$28,F144,F144/'1. Table of contents'!$B$49)</f>
        <v>0</v>
      </c>
      <c r="Q144" s="66">
        <f>IF($C144='1. Table of contents'!$H$28,G144,G144/'1. Table of contents'!$B$49)</f>
        <v>0</v>
      </c>
      <c r="R144" s="66">
        <f>IF($C144='1. Table of contents'!$H$28,H144,H144/'1. Table of contents'!$B$49)</f>
        <v>0</v>
      </c>
      <c r="S144" s="66">
        <f>IF($C144='1. Table of contents'!$H$28,I144,I144/'1. Table of contents'!$B$49)</f>
        <v>0</v>
      </c>
      <c r="T144" s="98" t="str">
        <f t="shared" si="42"/>
        <v>.</v>
      </c>
      <c r="V144" s="4"/>
      <c r="Y144" s="4"/>
      <c r="AI144" s="99">
        <f t="shared" si="35"/>
        <v>0</v>
      </c>
      <c r="AJ144" s="99">
        <f t="shared" si="36"/>
        <v>0</v>
      </c>
      <c r="AK144" s="99">
        <f t="shared" si="38"/>
        <v>0</v>
      </c>
      <c r="AL144" s="99">
        <f t="shared" si="43"/>
        <v>1</v>
      </c>
      <c r="AM144" s="99">
        <f t="shared" si="44"/>
        <v>0</v>
      </c>
      <c r="AN144" s="99">
        <f t="shared" si="45"/>
        <v>1</v>
      </c>
    </row>
    <row r="145" spans="1:40" ht="15">
      <c r="A145" s="286" t="s">
        <v>202</v>
      </c>
      <c r="B145" s="103"/>
      <c r="C145" s="176"/>
      <c r="D145" s="14"/>
      <c r="E145" s="14"/>
      <c r="F145" s="14"/>
      <c r="G145" s="14"/>
      <c r="H145" s="14"/>
      <c r="I145" s="14"/>
      <c r="J145" s="105">
        <f t="shared" si="25"/>
        <v>0</v>
      </c>
      <c r="K145" s="12"/>
      <c r="N145" s="66">
        <f>IF($C145='1. Table of contents'!$H$28,D145,D145/'1. Table of contents'!$B$49)</f>
        <v>0</v>
      </c>
      <c r="O145" s="66">
        <f>IF($C145='1. Table of contents'!$H$28,E145,E145/'1. Table of contents'!$B$49)</f>
        <v>0</v>
      </c>
      <c r="P145" s="66">
        <f>IF($C145='1. Table of contents'!$H$28,F145,F145/'1. Table of contents'!$B$49)</f>
        <v>0</v>
      </c>
      <c r="Q145" s="66">
        <f>IF($C145='1. Table of contents'!$H$28,G145,G145/'1. Table of contents'!$B$49)</f>
        <v>0</v>
      </c>
      <c r="R145" s="66">
        <f>IF($C145='1. Table of contents'!$H$28,H145,H145/'1. Table of contents'!$B$49)</f>
        <v>0</v>
      </c>
      <c r="S145" s="66">
        <f>IF($C145='1. Table of contents'!$H$28,I145,I145/'1. Table of contents'!$B$49)</f>
        <v>0</v>
      </c>
      <c r="T145" s="98" t="str">
        <f t="shared" si="42"/>
        <v>.</v>
      </c>
      <c r="V145" s="4"/>
      <c r="Y145" s="4"/>
      <c r="AI145" s="99">
        <f t="shared" si="35"/>
        <v>0</v>
      </c>
      <c r="AJ145" s="99">
        <f t="shared" si="36"/>
        <v>0</v>
      </c>
      <c r="AK145" s="99">
        <f t="shared" si="38"/>
        <v>0</v>
      </c>
      <c r="AL145" s="99">
        <f t="shared" si="43"/>
        <v>1</v>
      </c>
      <c r="AM145" s="99">
        <f t="shared" si="44"/>
        <v>0</v>
      </c>
      <c r="AN145" s="99">
        <f t="shared" si="45"/>
        <v>1</v>
      </c>
    </row>
    <row r="146" spans="1:40" ht="15">
      <c r="A146" s="286" t="s">
        <v>203</v>
      </c>
      <c r="B146" s="103"/>
      <c r="C146" s="176"/>
      <c r="D146" s="14"/>
      <c r="E146" s="14"/>
      <c r="F146" s="14"/>
      <c r="G146" s="14"/>
      <c r="H146" s="14"/>
      <c r="I146" s="14"/>
      <c r="J146" s="105">
        <f t="shared" si="25"/>
        <v>0</v>
      </c>
      <c r="K146" s="12"/>
      <c r="N146" s="66">
        <f>IF($C146='1. Table of contents'!$H$28,D146,D146/'1. Table of contents'!$B$49)</f>
        <v>0</v>
      </c>
      <c r="O146" s="66">
        <f>IF($C146='1. Table of contents'!$H$28,E146,E146/'1. Table of contents'!$B$49)</f>
        <v>0</v>
      </c>
      <c r="P146" s="66">
        <f>IF($C146='1. Table of contents'!$H$28,F146,F146/'1. Table of contents'!$B$49)</f>
        <v>0</v>
      </c>
      <c r="Q146" s="66">
        <f>IF($C146='1. Table of contents'!$H$28,G146,G146/'1. Table of contents'!$B$49)</f>
        <v>0</v>
      </c>
      <c r="R146" s="66">
        <f>IF($C146='1. Table of contents'!$H$28,H146,H146/'1. Table of contents'!$B$49)</f>
        <v>0</v>
      </c>
      <c r="S146" s="66">
        <f>IF($C146='1. Table of contents'!$H$28,I146,I146/'1. Table of contents'!$B$49)</f>
        <v>0</v>
      </c>
      <c r="T146" s="98" t="str">
        <f t="shared" si="42"/>
        <v>.</v>
      </c>
      <c r="V146" s="4"/>
      <c r="Y146" s="4"/>
      <c r="AI146" s="99">
        <f t="shared" si="35"/>
        <v>0</v>
      </c>
      <c r="AJ146" s="99">
        <f t="shared" si="36"/>
        <v>0</v>
      </c>
      <c r="AK146" s="99">
        <f t="shared" si="38"/>
        <v>0</v>
      </c>
      <c r="AL146" s="99">
        <f t="shared" si="43"/>
        <v>1</v>
      </c>
      <c r="AM146" s="99">
        <f t="shared" si="44"/>
        <v>0</v>
      </c>
      <c r="AN146" s="99">
        <f t="shared" si="45"/>
        <v>1</v>
      </c>
    </row>
    <row r="147" spans="1:40" ht="15">
      <c r="A147" s="286" t="s">
        <v>204</v>
      </c>
      <c r="B147" s="103"/>
      <c r="C147" s="176"/>
      <c r="D147" s="14"/>
      <c r="E147" s="14"/>
      <c r="F147" s="14"/>
      <c r="G147" s="14"/>
      <c r="H147" s="14"/>
      <c r="I147" s="14"/>
      <c r="J147" s="105">
        <f t="shared" si="25"/>
        <v>0</v>
      </c>
      <c r="K147" s="12"/>
      <c r="N147" s="66">
        <f>IF($C147='1. Table of contents'!$H$28,D147,D147/'1. Table of contents'!$B$49)</f>
        <v>0</v>
      </c>
      <c r="O147" s="66">
        <f>IF($C147='1. Table of contents'!$H$28,E147,E147/'1. Table of contents'!$B$49)</f>
        <v>0</v>
      </c>
      <c r="P147" s="66">
        <f>IF($C147='1. Table of contents'!$H$28,F147,F147/'1. Table of contents'!$B$49)</f>
        <v>0</v>
      </c>
      <c r="Q147" s="66">
        <f>IF($C147='1. Table of contents'!$H$28,G147,G147/'1. Table of contents'!$B$49)</f>
        <v>0</v>
      </c>
      <c r="R147" s="66">
        <f>IF($C147='1. Table of contents'!$H$28,H147,H147/'1. Table of contents'!$B$49)</f>
        <v>0</v>
      </c>
      <c r="S147" s="66">
        <f>IF($C147='1. Table of contents'!$H$28,I147,I147/'1. Table of contents'!$B$49)</f>
        <v>0</v>
      </c>
      <c r="T147" s="98" t="str">
        <f t="shared" si="42"/>
        <v>.</v>
      </c>
      <c r="V147" s="4"/>
      <c r="Y147" s="4"/>
      <c r="AI147" s="99">
        <f t="shared" si="35"/>
        <v>0</v>
      </c>
      <c r="AJ147" s="99">
        <f t="shared" si="36"/>
        <v>0</v>
      </c>
      <c r="AK147" s="99">
        <f t="shared" si="38"/>
        <v>0</v>
      </c>
      <c r="AL147" s="99">
        <f t="shared" si="43"/>
        <v>1</v>
      </c>
      <c r="AM147" s="99">
        <f t="shared" si="44"/>
        <v>0</v>
      </c>
      <c r="AN147" s="99">
        <f t="shared" si="45"/>
        <v>1</v>
      </c>
    </row>
    <row r="148" spans="1:40" ht="15">
      <c r="A148" s="286" t="s">
        <v>205</v>
      </c>
      <c r="B148" s="103"/>
      <c r="C148" s="176"/>
      <c r="D148" s="14"/>
      <c r="E148" s="14"/>
      <c r="F148" s="14"/>
      <c r="G148" s="14"/>
      <c r="H148" s="14"/>
      <c r="I148" s="14"/>
      <c r="J148" s="105">
        <f t="shared" si="25"/>
        <v>0</v>
      </c>
      <c r="K148" s="12"/>
      <c r="N148" s="66">
        <f>IF($C148='1. Table of contents'!$H$28,D148,D148/'1. Table of contents'!$B$49)</f>
        <v>0</v>
      </c>
      <c r="O148" s="66">
        <f>IF($C148='1. Table of contents'!$H$28,E148,E148/'1. Table of contents'!$B$49)</f>
        <v>0</v>
      </c>
      <c r="P148" s="66">
        <f>IF($C148='1. Table of contents'!$H$28,F148,F148/'1. Table of contents'!$B$49)</f>
        <v>0</v>
      </c>
      <c r="Q148" s="66">
        <f>IF($C148='1. Table of contents'!$H$28,G148,G148/'1. Table of contents'!$B$49)</f>
        <v>0</v>
      </c>
      <c r="R148" s="66">
        <f>IF($C148='1. Table of contents'!$H$28,H148,H148/'1. Table of contents'!$B$49)</f>
        <v>0</v>
      </c>
      <c r="S148" s="66">
        <f>IF($C148='1. Table of contents'!$H$28,I148,I148/'1. Table of contents'!$B$49)</f>
        <v>0</v>
      </c>
      <c r="T148" s="98" t="str">
        <f t="shared" si="42"/>
        <v>.</v>
      </c>
      <c r="V148" s="4"/>
      <c r="Y148" s="4"/>
      <c r="AI148" s="99">
        <f t="shared" si="35"/>
        <v>0</v>
      </c>
      <c r="AJ148" s="99">
        <f t="shared" si="36"/>
        <v>0</v>
      </c>
      <c r="AK148" s="99">
        <f t="shared" si="38"/>
        <v>0</v>
      </c>
      <c r="AL148" s="99">
        <f t="shared" si="43"/>
        <v>1</v>
      </c>
      <c r="AM148" s="99">
        <f t="shared" si="44"/>
        <v>0</v>
      </c>
      <c r="AN148" s="99">
        <f t="shared" si="45"/>
        <v>1</v>
      </c>
    </row>
    <row r="149" spans="1:40" ht="15">
      <c r="A149" s="286" t="s">
        <v>206</v>
      </c>
      <c r="B149" s="103"/>
      <c r="C149" s="176"/>
      <c r="D149" s="14"/>
      <c r="E149" s="14"/>
      <c r="F149" s="14"/>
      <c r="G149" s="14"/>
      <c r="H149" s="14"/>
      <c r="I149" s="14"/>
      <c r="J149" s="105">
        <f t="shared" si="25"/>
        <v>0</v>
      </c>
      <c r="K149" s="12"/>
      <c r="N149" s="66">
        <f>IF($C149='1. Table of contents'!$H$28,D149,D149/'1. Table of contents'!$B$49)</f>
        <v>0</v>
      </c>
      <c r="O149" s="66">
        <f>IF($C149='1. Table of contents'!$H$28,E149,E149/'1. Table of contents'!$B$49)</f>
        <v>0</v>
      </c>
      <c r="P149" s="66">
        <f>IF($C149='1. Table of contents'!$H$28,F149,F149/'1. Table of contents'!$B$49)</f>
        <v>0</v>
      </c>
      <c r="Q149" s="66">
        <f>IF($C149='1. Table of contents'!$H$28,G149,G149/'1. Table of contents'!$B$49)</f>
        <v>0</v>
      </c>
      <c r="R149" s="66">
        <f>IF($C149='1. Table of contents'!$H$28,H149,H149/'1. Table of contents'!$B$49)</f>
        <v>0</v>
      </c>
      <c r="S149" s="66">
        <f>IF($C149='1. Table of contents'!$H$28,I149,I149/'1. Table of contents'!$B$49)</f>
        <v>0</v>
      </c>
      <c r="T149" s="98" t="str">
        <f t="shared" si="42"/>
        <v>.</v>
      </c>
      <c r="V149" s="4"/>
      <c r="Y149" s="4"/>
      <c r="AI149" s="99">
        <f t="shared" si="35"/>
        <v>0</v>
      </c>
      <c r="AJ149" s="99">
        <f t="shared" si="36"/>
        <v>0</v>
      </c>
      <c r="AK149" s="99">
        <f t="shared" si="38"/>
        <v>0</v>
      </c>
      <c r="AL149" s="99">
        <f t="shared" si="43"/>
        <v>1</v>
      </c>
      <c r="AM149" s="99">
        <f t="shared" si="44"/>
        <v>0</v>
      </c>
      <c r="AN149" s="99">
        <f t="shared" si="45"/>
        <v>1</v>
      </c>
    </row>
    <row r="150" spans="1:40" ht="15">
      <c r="A150" s="286" t="s">
        <v>207</v>
      </c>
      <c r="B150" s="103"/>
      <c r="C150" s="176"/>
      <c r="D150" s="14"/>
      <c r="E150" s="14"/>
      <c r="F150" s="14"/>
      <c r="G150" s="14"/>
      <c r="H150" s="14"/>
      <c r="I150" s="14"/>
      <c r="J150" s="105">
        <f t="shared" si="25"/>
        <v>0</v>
      </c>
      <c r="K150" s="12"/>
      <c r="N150" s="66">
        <f>IF($C150='1. Table of contents'!$H$28,D150,D150/'1. Table of contents'!$B$49)</f>
        <v>0</v>
      </c>
      <c r="O150" s="66">
        <f>IF($C150='1. Table of contents'!$H$28,E150,E150/'1. Table of contents'!$B$49)</f>
        <v>0</v>
      </c>
      <c r="P150" s="66">
        <f>IF($C150='1. Table of contents'!$H$28,F150,F150/'1. Table of contents'!$B$49)</f>
        <v>0</v>
      </c>
      <c r="Q150" s="66">
        <f>IF($C150='1. Table of contents'!$H$28,G150,G150/'1. Table of contents'!$B$49)</f>
        <v>0</v>
      </c>
      <c r="R150" s="66">
        <f>IF($C150='1. Table of contents'!$H$28,H150,H150/'1. Table of contents'!$B$49)</f>
        <v>0</v>
      </c>
      <c r="S150" s="66">
        <f>IF($C150='1. Table of contents'!$H$28,I150,I150/'1. Table of contents'!$B$49)</f>
        <v>0</v>
      </c>
      <c r="T150" s="98" t="str">
        <f t="shared" si="42"/>
        <v>.</v>
      </c>
      <c r="V150" s="4"/>
      <c r="Y150" s="4"/>
      <c r="AI150" s="99">
        <f t="shared" si="35"/>
        <v>0</v>
      </c>
      <c r="AJ150" s="99">
        <f t="shared" si="36"/>
        <v>0</v>
      </c>
      <c r="AK150" s="99">
        <f t="shared" si="38"/>
        <v>0</v>
      </c>
      <c r="AL150" s="99">
        <f t="shared" si="43"/>
        <v>1</v>
      </c>
      <c r="AM150" s="99">
        <f t="shared" si="44"/>
        <v>0</v>
      </c>
      <c r="AN150" s="99">
        <f t="shared" si="45"/>
        <v>1</v>
      </c>
    </row>
    <row r="151" spans="1:40" ht="15">
      <c r="A151" s="286" t="s">
        <v>208</v>
      </c>
      <c r="B151" s="103"/>
      <c r="C151" s="176"/>
      <c r="D151" s="14"/>
      <c r="E151" s="14"/>
      <c r="F151" s="14"/>
      <c r="G151" s="14"/>
      <c r="H151" s="14"/>
      <c r="I151" s="14"/>
      <c r="J151" s="105">
        <f t="shared" si="25"/>
        <v>0</v>
      </c>
      <c r="K151" s="12"/>
      <c r="N151" s="66">
        <f>IF($C151='1. Table of contents'!$H$28,D151,D151/'1. Table of contents'!$B$49)</f>
        <v>0</v>
      </c>
      <c r="O151" s="66">
        <f>IF($C151='1. Table of contents'!$H$28,E151,E151/'1. Table of contents'!$B$49)</f>
        <v>0</v>
      </c>
      <c r="P151" s="66">
        <f>IF($C151='1. Table of contents'!$H$28,F151,F151/'1. Table of contents'!$B$49)</f>
        <v>0</v>
      </c>
      <c r="Q151" s="66">
        <f>IF($C151='1. Table of contents'!$H$28,G151,G151/'1. Table of contents'!$B$49)</f>
        <v>0</v>
      </c>
      <c r="R151" s="66">
        <f>IF($C151='1. Table of contents'!$H$28,H151,H151/'1. Table of contents'!$B$49)</f>
        <v>0</v>
      </c>
      <c r="S151" s="66">
        <f>IF($C151='1. Table of contents'!$H$28,I151,I151/'1. Table of contents'!$B$49)</f>
        <v>0</v>
      </c>
      <c r="T151" s="98" t="str">
        <f t="shared" si="42"/>
        <v>.</v>
      </c>
      <c r="V151" s="4"/>
      <c r="Y151" s="4"/>
      <c r="AI151" s="99">
        <f t="shared" si="35"/>
        <v>0</v>
      </c>
      <c r="AJ151" s="99">
        <f t="shared" si="36"/>
        <v>0</v>
      </c>
      <c r="AK151" s="99">
        <f t="shared" si="38"/>
        <v>0</v>
      </c>
      <c r="AL151" s="99">
        <f t="shared" si="43"/>
        <v>1</v>
      </c>
      <c r="AM151" s="99">
        <f t="shared" si="44"/>
        <v>0</v>
      </c>
      <c r="AN151" s="99">
        <f t="shared" si="45"/>
        <v>1</v>
      </c>
    </row>
    <row r="152" spans="1:40" ht="15">
      <c r="A152" s="286" t="s">
        <v>209</v>
      </c>
      <c r="B152" s="103"/>
      <c r="C152" s="176"/>
      <c r="D152" s="14"/>
      <c r="E152" s="14"/>
      <c r="F152" s="14"/>
      <c r="G152" s="14"/>
      <c r="H152" s="14"/>
      <c r="I152" s="14"/>
      <c r="J152" s="105">
        <f t="shared" si="25"/>
        <v>0</v>
      </c>
      <c r="K152" s="12"/>
      <c r="N152" s="66">
        <f>IF($C152='1. Table of contents'!$H$28,D152,D152/'1. Table of contents'!$B$49)</f>
        <v>0</v>
      </c>
      <c r="O152" s="66">
        <f>IF($C152='1. Table of contents'!$H$28,E152,E152/'1. Table of contents'!$B$49)</f>
        <v>0</v>
      </c>
      <c r="P152" s="66">
        <f>IF($C152='1. Table of contents'!$H$28,F152,F152/'1. Table of contents'!$B$49)</f>
        <v>0</v>
      </c>
      <c r="Q152" s="66">
        <f>IF($C152='1. Table of contents'!$H$28,G152,G152/'1. Table of contents'!$B$49)</f>
        <v>0</v>
      </c>
      <c r="R152" s="66">
        <f>IF($C152='1. Table of contents'!$H$28,H152,H152/'1. Table of contents'!$B$49)</f>
        <v>0</v>
      </c>
      <c r="S152" s="66">
        <f>IF($C152='1. Table of contents'!$H$28,I152,I152/'1. Table of contents'!$B$49)</f>
        <v>0</v>
      </c>
      <c r="T152" s="98" t="str">
        <f t="shared" si="42"/>
        <v>.</v>
      </c>
      <c r="V152" s="4"/>
      <c r="Y152" s="4"/>
      <c r="AI152" s="99">
        <f t="shared" si="35"/>
        <v>0</v>
      </c>
      <c r="AJ152" s="99">
        <f t="shared" si="36"/>
        <v>0</v>
      </c>
      <c r="AK152" s="99">
        <f t="shared" si="38"/>
        <v>0</v>
      </c>
      <c r="AL152" s="99">
        <f t="shared" si="43"/>
        <v>1</v>
      </c>
      <c r="AM152" s="99">
        <f t="shared" si="44"/>
        <v>0</v>
      </c>
      <c r="AN152" s="99">
        <f t="shared" si="45"/>
        <v>1</v>
      </c>
    </row>
    <row r="153" spans="1:40" ht="15">
      <c r="A153" s="286" t="s">
        <v>210</v>
      </c>
      <c r="B153" s="103"/>
      <c r="C153" s="176"/>
      <c r="D153" s="14"/>
      <c r="E153" s="14"/>
      <c r="F153" s="14"/>
      <c r="G153" s="14"/>
      <c r="H153" s="14"/>
      <c r="I153" s="14"/>
      <c r="J153" s="105">
        <f t="shared" si="25"/>
        <v>0</v>
      </c>
      <c r="K153" s="12"/>
      <c r="N153" s="66">
        <f>IF($C153='1. Table of contents'!$H$28,D153,D153/'1. Table of contents'!$B$49)</f>
        <v>0</v>
      </c>
      <c r="O153" s="66">
        <f>IF($C153='1. Table of contents'!$H$28,E153,E153/'1. Table of contents'!$B$49)</f>
        <v>0</v>
      </c>
      <c r="P153" s="66">
        <f>IF($C153='1. Table of contents'!$H$28,F153,F153/'1. Table of contents'!$B$49)</f>
        <v>0</v>
      </c>
      <c r="Q153" s="66">
        <f>IF($C153='1. Table of contents'!$H$28,G153,G153/'1. Table of contents'!$B$49)</f>
        <v>0</v>
      </c>
      <c r="R153" s="66">
        <f>IF($C153='1. Table of contents'!$H$28,H153,H153/'1. Table of contents'!$B$49)</f>
        <v>0</v>
      </c>
      <c r="S153" s="66">
        <f>IF($C153='1. Table of contents'!$H$28,I153,I153/'1. Table of contents'!$B$49)</f>
        <v>0</v>
      </c>
      <c r="T153" s="98" t="str">
        <f t="shared" si="42"/>
        <v>.</v>
      </c>
      <c r="V153" s="4"/>
      <c r="Y153" s="4"/>
      <c r="AI153" s="99">
        <f t="shared" si="35"/>
        <v>0</v>
      </c>
      <c r="AJ153" s="99">
        <f t="shared" si="36"/>
        <v>0</v>
      </c>
      <c r="AK153" s="99">
        <f t="shared" si="38"/>
        <v>0</v>
      </c>
      <c r="AL153" s="99">
        <f t="shared" si="43"/>
        <v>1</v>
      </c>
      <c r="AM153" s="99">
        <f t="shared" si="44"/>
        <v>0</v>
      </c>
      <c r="AN153" s="99">
        <f t="shared" si="45"/>
        <v>1</v>
      </c>
    </row>
    <row r="154" spans="1:40" ht="15">
      <c r="A154" s="286" t="s">
        <v>211</v>
      </c>
      <c r="B154" s="103"/>
      <c r="C154" s="176"/>
      <c r="D154" s="14"/>
      <c r="E154" s="14"/>
      <c r="F154" s="14"/>
      <c r="G154" s="14"/>
      <c r="H154" s="14"/>
      <c r="I154" s="14"/>
      <c r="J154" s="105">
        <f t="shared" si="25"/>
        <v>0</v>
      </c>
      <c r="K154" s="12"/>
      <c r="N154" s="66">
        <f>IF($C154='1. Table of contents'!$H$28,D154,D154/'1. Table of contents'!$B$49)</f>
        <v>0</v>
      </c>
      <c r="O154" s="66">
        <f>IF($C154='1. Table of contents'!$H$28,E154,E154/'1. Table of contents'!$B$49)</f>
        <v>0</v>
      </c>
      <c r="P154" s="66">
        <f>IF($C154='1. Table of contents'!$H$28,F154,F154/'1. Table of contents'!$B$49)</f>
        <v>0</v>
      </c>
      <c r="Q154" s="66">
        <f>IF($C154='1. Table of contents'!$H$28,G154,G154/'1. Table of contents'!$B$49)</f>
        <v>0</v>
      </c>
      <c r="R154" s="66">
        <f>IF($C154='1. Table of contents'!$H$28,H154,H154/'1. Table of contents'!$B$49)</f>
        <v>0</v>
      </c>
      <c r="S154" s="66">
        <f>IF($C154='1. Table of contents'!$H$28,I154,I154/'1. Table of contents'!$B$49)</f>
        <v>0</v>
      </c>
      <c r="T154" s="98" t="str">
        <f t="shared" si="42"/>
        <v>.</v>
      </c>
      <c r="V154" s="4"/>
      <c r="Y154" s="4"/>
      <c r="AI154" s="99">
        <f t="shared" si="35"/>
        <v>0</v>
      </c>
      <c r="AJ154" s="99">
        <f t="shared" si="36"/>
        <v>0</v>
      </c>
      <c r="AK154" s="99">
        <f t="shared" si="38"/>
        <v>0</v>
      </c>
      <c r="AL154" s="99">
        <f t="shared" si="43"/>
        <v>1</v>
      </c>
      <c r="AM154" s="99">
        <f t="shared" si="44"/>
        <v>0</v>
      </c>
      <c r="AN154" s="99">
        <f t="shared" si="45"/>
        <v>1</v>
      </c>
    </row>
    <row r="155" spans="1:40" ht="15">
      <c r="A155" s="286" t="s">
        <v>212</v>
      </c>
      <c r="B155" s="103"/>
      <c r="C155" s="176"/>
      <c r="D155" s="14"/>
      <c r="E155" s="14"/>
      <c r="F155" s="14"/>
      <c r="G155" s="14"/>
      <c r="H155" s="14"/>
      <c r="I155" s="14"/>
      <c r="J155" s="105">
        <f t="shared" si="25"/>
        <v>0</v>
      </c>
      <c r="K155" s="12"/>
      <c r="N155" s="66">
        <f>IF($C155='1. Table of contents'!$H$28,D155,D155/'1. Table of contents'!$B$49)</f>
        <v>0</v>
      </c>
      <c r="O155" s="66">
        <f>IF($C155='1. Table of contents'!$H$28,E155,E155/'1. Table of contents'!$B$49)</f>
        <v>0</v>
      </c>
      <c r="P155" s="66">
        <f>IF($C155='1. Table of contents'!$H$28,F155,F155/'1. Table of contents'!$B$49)</f>
        <v>0</v>
      </c>
      <c r="Q155" s="66">
        <f>IF($C155='1. Table of contents'!$H$28,G155,G155/'1. Table of contents'!$B$49)</f>
        <v>0</v>
      </c>
      <c r="R155" s="66">
        <f>IF($C155='1. Table of contents'!$H$28,H155,H155/'1. Table of contents'!$B$49)</f>
        <v>0</v>
      </c>
      <c r="S155" s="66">
        <f>IF($C155='1. Table of contents'!$H$28,I155,I155/'1. Table of contents'!$B$49)</f>
        <v>0</v>
      </c>
      <c r="T155" s="98" t="str">
        <f t="shared" si="42"/>
        <v>.</v>
      </c>
      <c r="V155" s="4"/>
      <c r="Y155" s="4"/>
      <c r="AI155" s="99">
        <f t="shared" si="35"/>
        <v>0</v>
      </c>
      <c r="AJ155" s="99">
        <f t="shared" si="36"/>
        <v>0</v>
      </c>
      <c r="AK155" s="99">
        <f t="shared" si="38"/>
        <v>0</v>
      </c>
      <c r="AL155" s="99">
        <f t="shared" si="43"/>
        <v>1</v>
      </c>
      <c r="AM155" s="99">
        <f t="shared" si="44"/>
        <v>0</v>
      </c>
      <c r="AN155" s="99">
        <f t="shared" si="45"/>
        <v>1</v>
      </c>
    </row>
    <row r="156" spans="1:40" ht="15">
      <c r="A156" s="185" t="s">
        <v>213</v>
      </c>
      <c r="B156" s="177"/>
      <c r="C156" s="178"/>
      <c r="D156" s="107">
        <f aca="true" t="shared" si="46" ref="D156:I156">SUM(N116:N155)</f>
        <v>0</v>
      </c>
      <c r="E156" s="107">
        <f t="shared" si="46"/>
        <v>0</v>
      </c>
      <c r="F156" s="107">
        <f t="shared" si="46"/>
        <v>0</v>
      </c>
      <c r="G156" s="107">
        <f t="shared" si="46"/>
        <v>0</v>
      </c>
      <c r="H156" s="107">
        <f t="shared" si="46"/>
        <v>0</v>
      </c>
      <c r="I156" s="107">
        <f t="shared" si="46"/>
        <v>0</v>
      </c>
      <c r="J156" s="105">
        <f>SUM(J116:J155)</f>
        <v>0</v>
      </c>
      <c r="K156" s="217">
        <f>SUM(K116:K155)</f>
        <v>0</v>
      </c>
      <c r="N156" s="231">
        <f aca="true" t="shared" si="47" ref="N156:S156">SUM(N116:N155)</f>
        <v>0</v>
      </c>
      <c r="O156" s="231">
        <f t="shared" si="47"/>
        <v>0</v>
      </c>
      <c r="P156" s="231">
        <f t="shared" si="47"/>
        <v>0</v>
      </c>
      <c r="Q156" s="231">
        <f t="shared" si="47"/>
        <v>0</v>
      </c>
      <c r="R156" s="231">
        <f t="shared" si="47"/>
        <v>0</v>
      </c>
      <c r="S156" s="231">
        <f t="shared" si="47"/>
        <v>0</v>
      </c>
      <c r="T156" s="99"/>
      <c r="U156" s="76">
        <f>SUM(N156:S156)</f>
        <v>0</v>
      </c>
      <c r="V156" s="4"/>
      <c r="Y156" s="4"/>
      <c r="AI156" s="99">
        <f t="shared" si="35"/>
        <v>0</v>
      </c>
      <c r="AJ156" s="99">
        <f t="shared" si="36"/>
        <v>0</v>
      </c>
      <c r="AK156" s="99">
        <f t="shared" si="38"/>
        <v>0</v>
      </c>
      <c r="AL156" s="99">
        <f>IF(AI156+AJ156+AK156=0,1,0)</f>
        <v>1</v>
      </c>
      <c r="AM156" s="99">
        <f>IF(AI156+AJ156+AK156=3,1,0)</f>
        <v>0</v>
      </c>
      <c r="AN156" s="99">
        <f>AL156+AM156</f>
        <v>1</v>
      </c>
    </row>
    <row r="157" spans="1:46" ht="25.5" customHeight="1">
      <c r="A157" s="411" t="s">
        <v>166</v>
      </c>
      <c r="B157" s="411"/>
      <c r="C157" s="411"/>
      <c r="D157" s="411"/>
      <c r="E157" s="411"/>
      <c r="F157" s="411"/>
      <c r="G157" s="411"/>
      <c r="H157" s="411"/>
      <c r="I157" s="411"/>
      <c r="J157" s="411"/>
      <c r="K157" s="411"/>
      <c r="L157"/>
      <c r="M157"/>
      <c r="V157" s="4"/>
      <c r="Y157" s="4"/>
      <c r="AO157" s="99"/>
      <c r="AP157" s="99"/>
      <c r="AQ157" s="99"/>
      <c r="AR157" s="99"/>
      <c r="AS157" s="99"/>
      <c r="AT157" s="99"/>
    </row>
    <row r="158" spans="1:46" ht="15" customHeight="1">
      <c r="A158" s="413"/>
      <c r="B158" s="413"/>
      <c r="C158" s="413"/>
      <c r="D158" s="413"/>
      <c r="E158" s="413"/>
      <c r="F158" s="413"/>
      <c r="G158" s="413"/>
      <c r="H158" s="413"/>
      <c r="I158" s="413"/>
      <c r="J158" s="413"/>
      <c r="K158" s="413"/>
      <c r="L158" s="413"/>
      <c r="M158" s="413"/>
      <c r="V158" s="4"/>
      <c r="Y158" s="4"/>
      <c r="AO158" s="99"/>
      <c r="AP158" s="99"/>
      <c r="AQ158" s="99"/>
      <c r="AR158" s="99"/>
      <c r="AS158" s="99"/>
      <c r="AT158" s="99"/>
    </row>
    <row r="159" spans="1:46" ht="15" customHeight="1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V159" s="4"/>
      <c r="Y159" s="4"/>
      <c r="AO159" s="99"/>
      <c r="AP159" s="99"/>
      <c r="AQ159" s="99"/>
      <c r="AR159" s="99"/>
      <c r="AS159" s="99"/>
      <c r="AT159" s="99"/>
    </row>
    <row r="160" spans="1:25" ht="26.25" customHeight="1">
      <c r="A160" s="409" t="s">
        <v>214</v>
      </c>
      <c r="B160" s="410"/>
      <c r="C160" s="328"/>
      <c r="D160" s="328"/>
      <c r="E160" s="41" t="s">
        <v>217</v>
      </c>
      <c r="V160" s="4"/>
      <c r="Y160" s="4"/>
    </row>
    <row r="161" spans="1:25" ht="35.25" customHeight="1">
      <c r="A161" s="367" t="s">
        <v>215</v>
      </c>
      <c r="B161" s="328"/>
      <c r="C161" s="328"/>
      <c r="D161" s="328"/>
      <c r="E161" s="144"/>
      <c r="V161" s="4"/>
      <c r="Y161" s="4"/>
    </row>
    <row r="162" spans="1:25" ht="11.25" customHeight="1" hidden="1">
      <c r="A162" s="287" t="s">
        <v>37</v>
      </c>
      <c r="B162" s="4"/>
      <c r="C162" s="4"/>
      <c r="D162" s="4"/>
      <c r="V162" s="4"/>
      <c r="Y162" s="4"/>
    </row>
    <row r="163" spans="1:25" ht="15" customHeight="1" hidden="1">
      <c r="A163" s="287" t="s">
        <v>29</v>
      </c>
      <c r="B163" s="4"/>
      <c r="C163" s="4"/>
      <c r="D163" s="4"/>
      <c r="V163" s="4"/>
      <c r="Y163" s="4"/>
    </row>
    <row r="164" spans="1:25" ht="15" customHeight="1" hidden="1">
      <c r="A164" s="288" t="s">
        <v>64</v>
      </c>
      <c r="B164" s="4"/>
      <c r="C164" s="4"/>
      <c r="D164" s="4"/>
      <c r="V164" s="4"/>
      <c r="Y164" s="4"/>
    </row>
    <row r="165" spans="1:27" ht="15" customHeight="1">
      <c r="A165" s="289" t="s">
        <v>216</v>
      </c>
      <c r="B165" s="290"/>
      <c r="C165" s="4"/>
      <c r="D165" s="4"/>
      <c r="P165" s="143" t="s">
        <v>38</v>
      </c>
      <c r="V165" s="4"/>
      <c r="Y165" s="4"/>
      <c r="AA165" s="143" t="s">
        <v>38</v>
      </c>
    </row>
    <row r="166" spans="1:31" s="42" customFormat="1" ht="45">
      <c r="A166" s="291" t="s">
        <v>169</v>
      </c>
      <c r="B166" s="292" t="s">
        <v>170</v>
      </c>
      <c r="C166" s="292" t="s">
        <v>218</v>
      </c>
      <c r="D166" s="282" t="s">
        <v>30</v>
      </c>
      <c r="E166" s="282" t="s">
        <v>31</v>
      </c>
      <c r="F166" s="282" t="s">
        <v>32</v>
      </c>
      <c r="G166" s="282" t="s">
        <v>33</v>
      </c>
      <c r="H166" s="282" t="s">
        <v>34</v>
      </c>
      <c r="I166" s="282" t="s">
        <v>35</v>
      </c>
      <c r="J166" s="293" t="s">
        <v>153</v>
      </c>
      <c r="K166" s="277" t="s">
        <v>163</v>
      </c>
      <c r="L166" s="141"/>
      <c r="M166" s="141"/>
      <c r="N166" s="285" t="s">
        <v>30</v>
      </c>
      <c r="O166" s="285" t="s">
        <v>31</v>
      </c>
      <c r="P166" s="285" t="s">
        <v>32</v>
      </c>
      <c r="Q166" s="285" t="s">
        <v>33</v>
      </c>
      <c r="R166" s="285" t="s">
        <v>34</v>
      </c>
      <c r="S166" s="285" t="s">
        <v>35</v>
      </c>
      <c r="T166" s="141"/>
      <c r="U166" s="141"/>
      <c r="V166" s="141"/>
      <c r="W166" s="141" t="s">
        <v>36</v>
      </c>
      <c r="X166" s="141"/>
      <c r="Y166" s="141"/>
      <c r="Z166" s="142" t="s">
        <v>30</v>
      </c>
      <c r="AA166" s="142" t="s">
        <v>31</v>
      </c>
      <c r="AB166" s="142" t="s">
        <v>32</v>
      </c>
      <c r="AC166" s="142" t="s">
        <v>33</v>
      </c>
      <c r="AD166" s="142" t="s">
        <v>34</v>
      </c>
      <c r="AE166" s="142" t="s">
        <v>35</v>
      </c>
    </row>
    <row r="167" spans="1:42" ht="15">
      <c r="A167" s="286" t="s">
        <v>219</v>
      </c>
      <c r="B167" s="103"/>
      <c r="C167" s="103"/>
      <c r="D167" s="14"/>
      <c r="E167" s="14"/>
      <c r="F167" s="14"/>
      <c r="G167" s="14"/>
      <c r="H167" s="14"/>
      <c r="I167" s="14"/>
      <c r="J167" s="105">
        <f aca="true" t="shared" si="48" ref="J167:J186">SUM(N167:S167)</f>
        <v>0</v>
      </c>
      <c r="K167" s="12"/>
      <c r="N167" s="66">
        <f>IF($C167='1. Table of contents'!$H$28,D167,D167/'1. Table of contents'!$B$49)</f>
        <v>0</v>
      </c>
      <c r="O167" s="66">
        <f>IF($C167='1. Table of contents'!$H$28,E167,E167/'1. Table of contents'!$B$49)</f>
        <v>0</v>
      </c>
      <c r="P167" s="66">
        <f>IF($C167='1. Table of contents'!$H$28,F167,F167/'1. Table of contents'!$B$49)</f>
        <v>0</v>
      </c>
      <c r="Q167" s="66">
        <f>IF($C167='1. Table of contents'!$H$28,G167,G167/'1. Table of contents'!$B$49)</f>
        <v>0</v>
      </c>
      <c r="R167" s="66">
        <f>IF($C167='1. Table of contents'!$H$28,H167,H167/'1. Table of contents'!$B$49)</f>
        <v>0</v>
      </c>
      <c r="S167" s="66">
        <f>IF($C167='1. Table of contents'!$H$28,I167,I167/'1. Table of contents'!$B$49)</f>
        <v>0</v>
      </c>
      <c r="T167" s="98" t="str">
        <f aca="true" t="shared" si="49" ref="T167:T175">IF(AN167=1,".","data missing")</f>
        <v>.</v>
      </c>
      <c r="V167" s="4"/>
      <c r="W167" s="4" t="str">
        <f>+W116</f>
        <v>LP-</v>
      </c>
      <c r="Y167" s="4"/>
      <c r="Z167" s="74">
        <f aca="true" t="shared" si="50" ref="Z167:Z186">+SUMIF($B$167:$B$186,$W167,$N$167:$N$186)+SUMIF($D$203:$D$222,$W167,$N$203:$N$222)+SUMIF($D$237:$D$256,$W167,$N$237:$N$256)</f>
        <v>0</v>
      </c>
      <c r="AA167" s="74">
        <f aca="true" t="shared" si="51" ref="AA167:AA186">+SUMIF($B$167:$B$186,$W167,$O$167:$O$186)+SUMIF($D$203:$D$222,$W167,$O$203:$O$222)+SUMIF($D$237:$D$256,$W167,$O$237:$O$256)</f>
        <v>0</v>
      </c>
      <c r="AB167" s="74">
        <f aca="true" t="shared" si="52" ref="AB167:AB186">+SUMIF($B$167:$B$186,$W167,$P$167:$P$186)+SUMIF($D$203:$D$222,$W167,$P$203:$P$222)+SUMIF($D$237:$D$256,$W167,$P$237:$P$256)</f>
        <v>0</v>
      </c>
      <c r="AC167" s="74">
        <f aca="true" t="shared" si="53" ref="AC167:AC186">+SUMIF($B$167:$B$186,$W167,$Q$167:$Q$186)+SUMIF($D$203:$D$222,$W167,$Q$203:$Q$222)+SUMIF($D$237:$D$256,$W167,$Q$237:$Q$256)</f>
        <v>0</v>
      </c>
      <c r="AD167" s="74">
        <f aca="true" t="shared" si="54" ref="AD167:AD186">+SUMIF($B$167:$B$186,$W167,$R$167:$R$186)+SUMIF($D$203:$D$222,$W167,$R$203:$R$222)+SUMIF($D$237:$D$256,$W167,$R$237:$R$256)</f>
        <v>0</v>
      </c>
      <c r="AE167" s="74">
        <f aca="true" t="shared" si="55" ref="AE167:AE186">+SUMIF($B$167:$B$186,$W167,$S$167:$S$186)+SUMIF($D$203:$D$222,$W167,$S$203:$S$222)+SUMIF($D$237:$D$256,$W167,$S$237:$S$256)</f>
        <v>0</v>
      </c>
      <c r="AF167" s="62">
        <f aca="true" t="shared" si="56" ref="AF167:AF186">SUM(Z167:AE167)</f>
        <v>0</v>
      </c>
      <c r="AI167" s="99">
        <f aca="true" t="shared" si="57" ref="AI167:AI186">IF(B167=AR167,0,1)</f>
        <v>0</v>
      </c>
      <c r="AJ167" s="99">
        <f aca="true" t="shared" si="58" ref="AJ167:AJ186">IF(C167=AR167,0,1)</f>
        <v>0</v>
      </c>
      <c r="AK167" s="99">
        <f>IF(D167+E167+F167+G167+H167+I167=0,0,1)</f>
        <v>0</v>
      </c>
      <c r="AL167" s="99">
        <f>IF(AI167+AJ167+AK167=0,1,0)</f>
        <v>1</v>
      </c>
      <c r="AM167" s="99">
        <f>IF(AI167+AJ167+AK167=3,1,0)</f>
        <v>0</v>
      </c>
      <c r="AN167" s="99">
        <f>AL167+AM167</f>
        <v>1</v>
      </c>
      <c r="AO167" s="99"/>
      <c r="AP167" s="99"/>
    </row>
    <row r="168" spans="1:42" ht="15">
      <c r="A168" s="286" t="s">
        <v>220</v>
      </c>
      <c r="B168" s="103"/>
      <c r="C168" s="103"/>
      <c r="D168" s="14"/>
      <c r="E168" s="14"/>
      <c r="F168" s="14"/>
      <c r="G168" s="14"/>
      <c r="H168" s="14"/>
      <c r="I168" s="14"/>
      <c r="J168" s="105">
        <f t="shared" si="48"/>
        <v>0</v>
      </c>
      <c r="K168" s="12"/>
      <c r="N168" s="66">
        <f>IF($C168='1. Table of contents'!$H$28,D168,D168/'1. Table of contents'!$B$49)</f>
        <v>0</v>
      </c>
      <c r="O168" s="66">
        <f>IF($C168='1. Table of contents'!$H$28,E168,E168/'1. Table of contents'!$B$49)</f>
        <v>0</v>
      </c>
      <c r="P168" s="66">
        <f>IF($C168='1. Table of contents'!$H$28,F168,F168/'1. Table of contents'!$B$49)</f>
        <v>0</v>
      </c>
      <c r="Q168" s="66">
        <f>IF($C168='1. Table of contents'!$H$28,G168,G168/'1. Table of contents'!$B$49)</f>
        <v>0</v>
      </c>
      <c r="R168" s="66">
        <f>IF($C168='1. Table of contents'!$H$28,H168,H168/'1. Table of contents'!$B$49)</f>
        <v>0</v>
      </c>
      <c r="S168" s="66">
        <f>IF($C168='1. Table of contents'!$H$28,I168,I168/'1. Table of contents'!$B$49)</f>
        <v>0</v>
      </c>
      <c r="T168" s="98" t="str">
        <f t="shared" si="49"/>
        <v>.</v>
      </c>
      <c r="V168" s="4"/>
      <c r="W168" s="4" t="str">
        <f aca="true" t="shared" si="59" ref="W168:W186">+W117</f>
        <v>P2 -</v>
      </c>
      <c r="Y168" s="4"/>
      <c r="Z168" s="74">
        <f t="shared" si="50"/>
        <v>0</v>
      </c>
      <c r="AA168" s="74">
        <f t="shared" si="51"/>
        <v>0</v>
      </c>
      <c r="AB168" s="74">
        <f t="shared" si="52"/>
        <v>0</v>
      </c>
      <c r="AC168" s="74">
        <f t="shared" si="53"/>
        <v>0</v>
      </c>
      <c r="AD168" s="74">
        <f t="shared" si="54"/>
        <v>0</v>
      </c>
      <c r="AE168" s="74">
        <f t="shared" si="55"/>
        <v>0</v>
      </c>
      <c r="AF168" s="62">
        <f t="shared" si="56"/>
        <v>0</v>
      </c>
      <c r="AI168" s="99">
        <f t="shared" si="57"/>
        <v>0</v>
      </c>
      <c r="AJ168" s="99">
        <f t="shared" si="58"/>
        <v>0</v>
      </c>
      <c r="AK168" s="99">
        <f aca="true" t="shared" si="60" ref="AK168:AK186">IF(D168+E168+F168+G168+H168+I168=0,0,1)</f>
        <v>0</v>
      </c>
      <c r="AL168" s="99">
        <f aca="true" t="shared" si="61" ref="AL168:AL175">IF(AI168+AJ168+AK168=0,1,0)</f>
        <v>1</v>
      </c>
      <c r="AM168" s="99">
        <f aca="true" t="shared" si="62" ref="AM168:AM175">IF(AI168+AJ168+AK168=3,1,0)</f>
        <v>0</v>
      </c>
      <c r="AN168" s="99">
        <f aca="true" t="shared" si="63" ref="AN168:AN175">AL168+AM168</f>
        <v>1</v>
      </c>
      <c r="AO168" s="99"/>
      <c r="AP168" s="99"/>
    </row>
    <row r="169" spans="1:42" ht="15">
      <c r="A169" s="286" t="s">
        <v>221</v>
      </c>
      <c r="B169" s="103"/>
      <c r="C169" s="103"/>
      <c r="D169" s="14"/>
      <c r="E169" s="14"/>
      <c r="F169" s="14"/>
      <c r="G169" s="14"/>
      <c r="H169" s="14"/>
      <c r="I169" s="14"/>
      <c r="J169" s="105">
        <f t="shared" si="48"/>
        <v>0</v>
      </c>
      <c r="K169" s="12"/>
      <c r="N169" s="66">
        <f>IF($C169='1. Table of contents'!$H$28,D169,D169/'1. Table of contents'!$B$49)</f>
        <v>0</v>
      </c>
      <c r="O169" s="66">
        <f>IF($C169='1. Table of contents'!$H$28,E169,E169/'1. Table of contents'!$B$49)</f>
        <v>0</v>
      </c>
      <c r="P169" s="66">
        <f>IF($C169='1. Table of contents'!$H$28,F169,F169/'1. Table of contents'!$B$49)</f>
        <v>0</v>
      </c>
      <c r="Q169" s="66">
        <f>IF($C169='1. Table of contents'!$H$28,G169,G169/'1. Table of contents'!$B$49)</f>
        <v>0</v>
      </c>
      <c r="R169" s="66">
        <f>IF($C169='1. Table of contents'!$H$28,H169,H169/'1. Table of contents'!$B$49)</f>
        <v>0</v>
      </c>
      <c r="S169" s="66">
        <f>IF($C169='1. Table of contents'!$H$28,I169,I169/'1. Table of contents'!$B$49)</f>
        <v>0</v>
      </c>
      <c r="T169" s="98" t="str">
        <f t="shared" si="49"/>
        <v>.</v>
      </c>
      <c r="V169" s="4"/>
      <c r="W169" s="4" t="str">
        <f t="shared" si="59"/>
        <v>P3 - </v>
      </c>
      <c r="Y169" s="4"/>
      <c r="Z169" s="74">
        <f t="shared" si="50"/>
        <v>0</v>
      </c>
      <c r="AA169" s="74">
        <f t="shared" si="51"/>
        <v>0</v>
      </c>
      <c r="AB169" s="74">
        <f t="shared" si="52"/>
        <v>0</v>
      </c>
      <c r="AC169" s="74">
        <f t="shared" si="53"/>
        <v>0</v>
      </c>
      <c r="AD169" s="74">
        <f t="shared" si="54"/>
        <v>0</v>
      </c>
      <c r="AE169" s="74">
        <f t="shared" si="55"/>
        <v>0</v>
      </c>
      <c r="AF169" s="62">
        <f t="shared" si="56"/>
        <v>0</v>
      </c>
      <c r="AI169" s="99">
        <f t="shared" si="57"/>
        <v>0</v>
      </c>
      <c r="AJ169" s="99">
        <f t="shared" si="58"/>
        <v>0</v>
      </c>
      <c r="AK169" s="99">
        <f t="shared" si="60"/>
        <v>0</v>
      </c>
      <c r="AL169" s="99">
        <f t="shared" si="61"/>
        <v>1</v>
      </c>
      <c r="AM169" s="99">
        <f t="shared" si="62"/>
        <v>0</v>
      </c>
      <c r="AN169" s="99">
        <f t="shared" si="63"/>
        <v>1</v>
      </c>
      <c r="AO169" s="99"/>
      <c r="AP169" s="99"/>
    </row>
    <row r="170" spans="1:42" ht="15">
      <c r="A170" s="286" t="s">
        <v>222</v>
      </c>
      <c r="B170" s="103"/>
      <c r="C170" s="103"/>
      <c r="D170" s="14"/>
      <c r="E170" s="14"/>
      <c r="F170" s="14"/>
      <c r="G170" s="14"/>
      <c r="H170" s="14"/>
      <c r="I170" s="14"/>
      <c r="J170" s="105">
        <f t="shared" si="48"/>
        <v>0</v>
      </c>
      <c r="K170" s="12"/>
      <c r="N170" s="66">
        <f>IF($C170='1. Table of contents'!$H$28,D170,D170/'1. Table of contents'!$B$49)</f>
        <v>0</v>
      </c>
      <c r="O170" s="66">
        <f>IF($C170='1. Table of contents'!$H$28,E170,E170/'1. Table of contents'!$B$49)</f>
        <v>0</v>
      </c>
      <c r="P170" s="66">
        <f>IF($C170='1. Table of contents'!$H$28,F170,F170/'1. Table of contents'!$B$49)</f>
        <v>0</v>
      </c>
      <c r="Q170" s="66">
        <f>IF($C170='1. Table of contents'!$H$28,G170,G170/'1. Table of contents'!$B$49)</f>
        <v>0</v>
      </c>
      <c r="R170" s="66">
        <f>IF($C170='1. Table of contents'!$H$28,H170,H170/'1. Table of contents'!$B$49)</f>
        <v>0</v>
      </c>
      <c r="S170" s="66">
        <f>IF($C170='1. Table of contents'!$H$28,I170,I170/'1. Table of contents'!$B$49)</f>
        <v>0</v>
      </c>
      <c r="T170" s="98" t="str">
        <f t="shared" si="49"/>
        <v>.</v>
      </c>
      <c r="V170" s="4"/>
      <c r="W170" s="4" t="str">
        <f t="shared" si="59"/>
        <v>P4 -</v>
      </c>
      <c r="Y170" s="4"/>
      <c r="Z170" s="74">
        <f t="shared" si="50"/>
        <v>0</v>
      </c>
      <c r="AA170" s="74">
        <f t="shared" si="51"/>
        <v>0</v>
      </c>
      <c r="AB170" s="74">
        <f t="shared" si="52"/>
        <v>0</v>
      </c>
      <c r="AC170" s="74">
        <f t="shared" si="53"/>
        <v>0</v>
      </c>
      <c r="AD170" s="74">
        <f t="shared" si="54"/>
        <v>0</v>
      </c>
      <c r="AE170" s="74">
        <f t="shared" si="55"/>
        <v>0</v>
      </c>
      <c r="AF170" s="62">
        <f t="shared" si="56"/>
        <v>0</v>
      </c>
      <c r="AI170" s="99">
        <f t="shared" si="57"/>
        <v>0</v>
      </c>
      <c r="AJ170" s="99">
        <f t="shared" si="58"/>
        <v>0</v>
      </c>
      <c r="AK170" s="99">
        <f t="shared" si="60"/>
        <v>0</v>
      </c>
      <c r="AL170" s="99">
        <f t="shared" si="61"/>
        <v>1</v>
      </c>
      <c r="AM170" s="99">
        <f t="shared" si="62"/>
        <v>0</v>
      </c>
      <c r="AN170" s="99">
        <f t="shared" si="63"/>
        <v>1</v>
      </c>
      <c r="AO170" s="99"/>
      <c r="AP170" s="99"/>
    </row>
    <row r="171" spans="1:42" ht="15">
      <c r="A171" s="286" t="s">
        <v>223</v>
      </c>
      <c r="B171" s="103"/>
      <c r="C171" s="103"/>
      <c r="D171" s="14"/>
      <c r="E171" s="14"/>
      <c r="F171" s="14"/>
      <c r="G171" s="14"/>
      <c r="H171" s="14"/>
      <c r="I171" s="14"/>
      <c r="J171" s="105">
        <f t="shared" si="48"/>
        <v>0</v>
      </c>
      <c r="K171" s="249"/>
      <c r="N171" s="66">
        <f>IF($C171='1. Table of contents'!$H$28,D171,D171/'1. Table of contents'!$B$49)</f>
        <v>0</v>
      </c>
      <c r="O171" s="66">
        <f>IF($C171='1. Table of contents'!$H$28,E171,E171/'1. Table of contents'!$B$49)</f>
        <v>0</v>
      </c>
      <c r="P171" s="66">
        <f>IF($C171='1. Table of contents'!$H$28,F171,F171/'1. Table of contents'!$B$49)</f>
        <v>0</v>
      </c>
      <c r="Q171" s="66">
        <f>IF($C171='1. Table of contents'!$H$28,G171,G171/'1. Table of contents'!$B$49)</f>
        <v>0</v>
      </c>
      <c r="R171" s="66">
        <f>IF($C171='1. Table of contents'!$H$28,H171,H171/'1. Table of contents'!$B$49)</f>
        <v>0</v>
      </c>
      <c r="S171" s="66">
        <f>IF($C171='1. Table of contents'!$H$28,I171,I171/'1. Table of contents'!$B$49)</f>
        <v>0</v>
      </c>
      <c r="T171" s="98" t="str">
        <f t="shared" si="49"/>
        <v>.</v>
      </c>
      <c r="V171" s="4"/>
      <c r="W171" s="4" t="str">
        <f t="shared" si="59"/>
        <v>P5 -</v>
      </c>
      <c r="Y171" s="4"/>
      <c r="Z171" s="74">
        <f t="shared" si="50"/>
        <v>0</v>
      </c>
      <c r="AA171" s="74">
        <f t="shared" si="51"/>
        <v>0</v>
      </c>
      <c r="AB171" s="74">
        <f t="shared" si="52"/>
        <v>0</v>
      </c>
      <c r="AC171" s="74">
        <f t="shared" si="53"/>
        <v>0</v>
      </c>
      <c r="AD171" s="74">
        <f t="shared" si="54"/>
        <v>0</v>
      </c>
      <c r="AE171" s="74">
        <f t="shared" si="55"/>
        <v>0</v>
      </c>
      <c r="AF171" s="62">
        <f t="shared" si="56"/>
        <v>0</v>
      </c>
      <c r="AI171" s="99">
        <f t="shared" si="57"/>
        <v>0</v>
      </c>
      <c r="AJ171" s="99">
        <f t="shared" si="58"/>
        <v>0</v>
      </c>
      <c r="AK171" s="99">
        <f t="shared" si="60"/>
        <v>0</v>
      </c>
      <c r="AL171" s="99">
        <f t="shared" si="61"/>
        <v>1</v>
      </c>
      <c r="AM171" s="99">
        <f t="shared" si="62"/>
        <v>0</v>
      </c>
      <c r="AN171" s="99">
        <f t="shared" si="63"/>
        <v>1</v>
      </c>
      <c r="AO171" s="99"/>
      <c r="AP171" s="99"/>
    </row>
    <row r="172" spans="1:42" ht="15">
      <c r="A172" s="286" t="s">
        <v>224</v>
      </c>
      <c r="B172" s="103"/>
      <c r="C172" s="103"/>
      <c r="D172" s="14"/>
      <c r="E172" s="14"/>
      <c r="F172" s="14"/>
      <c r="G172" s="14"/>
      <c r="H172" s="14"/>
      <c r="I172" s="14"/>
      <c r="J172" s="105">
        <f t="shared" si="48"/>
        <v>0</v>
      </c>
      <c r="K172" s="249"/>
      <c r="N172" s="66">
        <f>IF($C172='1. Table of contents'!$H$28,D172,D172/'1. Table of contents'!$B$49)</f>
        <v>0</v>
      </c>
      <c r="O172" s="66">
        <f>IF($C172='1. Table of contents'!$H$28,E172,E172/'1. Table of contents'!$B$49)</f>
        <v>0</v>
      </c>
      <c r="P172" s="66">
        <f>IF($C172='1. Table of contents'!$H$28,F172,F172/'1. Table of contents'!$B$49)</f>
        <v>0</v>
      </c>
      <c r="Q172" s="66">
        <f>IF($C172='1. Table of contents'!$H$28,G172,G172/'1. Table of contents'!$B$49)</f>
        <v>0</v>
      </c>
      <c r="R172" s="66">
        <f>IF($C172='1. Table of contents'!$H$28,H172,H172/'1. Table of contents'!$B$49)</f>
        <v>0</v>
      </c>
      <c r="S172" s="66">
        <f>IF($C172='1. Table of contents'!$H$28,I172,I172/'1. Table of contents'!$B$49)</f>
        <v>0</v>
      </c>
      <c r="T172" s="98" t="str">
        <f t="shared" si="49"/>
        <v>.</v>
      </c>
      <c r="V172" s="4"/>
      <c r="W172" s="4" t="str">
        <f t="shared" si="59"/>
        <v>P6 -</v>
      </c>
      <c r="Y172" s="4"/>
      <c r="Z172" s="74">
        <f t="shared" si="50"/>
        <v>0</v>
      </c>
      <c r="AA172" s="74">
        <f t="shared" si="51"/>
        <v>0</v>
      </c>
      <c r="AB172" s="74">
        <f t="shared" si="52"/>
        <v>0</v>
      </c>
      <c r="AC172" s="74">
        <f t="shared" si="53"/>
        <v>0</v>
      </c>
      <c r="AD172" s="74">
        <f t="shared" si="54"/>
        <v>0</v>
      </c>
      <c r="AE172" s="74">
        <f t="shared" si="55"/>
        <v>0</v>
      </c>
      <c r="AF172" s="62">
        <f t="shared" si="56"/>
        <v>0</v>
      </c>
      <c r="AG172" s="76"/>
      <c r="AI172" s="99">
        <f t="shared" si="57"/>
        <v>0</v>
      </c>
      <c r="AJ172" s="99">
        <f t="shared" si="58"/>
        <v>0</v>
      </c>
      <c r="AK172" s="99">
        <f t="shared" si="60"/>
        <v>0</v>
      </c>
      <c r="AL172" s="99">
        <f t="shared" si="61"/>
        <v>1</v>
      </c>
      <c r="AM172" s="99">
        <f t="shared" si="62"/>
        <v>0</v>
      </c>
      <c r="AN172" s="99">
        <f t="shared" si="63"/>
        <v>1</v>
      </c>
      <c r="AO172" s="99"/>
      <c r="AP172" s="99"/>
    </row>
    <row r="173" spans="1:42" ht="15">
      <c r="A173" s="286" t="s">
        <v>225</v>
      </c>
      <c r="B173" s="103"/>
      <c r="C173" s="103"/>
      <c r="D173" s="14"/>
      <c r="E173" s="14"/>
      <c r="F173" s="14"/>
      <c r="G173" s="14"/>
      <c r="H173" s="14"/>
      <c r="I173" s="14"/>
      <c r="J173" s="105">
        <f t="shared" si="48"/>
        <v>0</v>
      </c>
      <c r="K173" s="12"/>
      <c r="N173" s="66">
        <f>IF($C173='1. Table of contents'!$H$28,D173,D173/'1. Table of contents'!$B$49)</f>
        <v>0</v>
      </c>
      <c r="O173" s="66">
        <f>IF($C173='1. Table of contents'!$H$28,E173,E173/'1. Table of contents'!$B$49)</f>
        <v>0</v>
      </c>
      <c r="P173" s="66">
        <f>IF($C173='1. Table of contents'!$H$28,F173,F173/'1. Table of contents'!$B$49)</f>
        <v>0</v>
      </c>
      <c r="Q173" s="66">
        <f>IF($C173='1. Table of contents'!$H$28,G173,G173/'1. Table of contents'!$B$49)</f>
        <v>0</v>
      </c>
      <c r="R173" s="66">
        <f>IF($C173='1. Table of contents'!$H$28,H173,H173/'1. Table of contents'!$B$49)</f>
        <v>0</v>
      </c>
      <c r="S173" s="66">
        <f>IF($C173='1. Table of contents'!$H$28,I173,I173/'1. Table of contents'!$B$49)</f>
        <v>0</v>
      </c>
      <c r="T173" s="98" t="str">
        <f t="shared" si="49"/>
        <v>.</v>
      </c>
      <c r="V173" s="4"/>
      <c r="W173" s="4" t="str">
        <f t="shared" si="59"/>
        <v>P7 -</v>
      </c>
      <c r="Y173" s="4"/>
      <c r="Z173" s="74">
        <f t="shared" si="50"/>
        <v>0</v>
      </c>
      <c r="AA173" s="74">
        <f t="shared" si="51"/>
        <v>0</v>
      </c>
      <c r="AB173" s="74">
        <f t="shared" si="52"/>
        <v>0</v>
      </c>
      <c r="AC173" s="74">
        <f t="shared" si="53"/>
        <v>0</v>
      </c>
      <c r="AD173" s="74">
        <f t="shared" si="54"/>
        <v>0</v>
      </c>
      <c r="AE173" s="74">
        <f t="shared" si="55"/>
        <v>0</v>
      </c>
      <c r="AF173" s="62">
        <f t="shared" si="56"/>
        <v>0</v>
      </c>
      <c r="AI173" s="99">
        <f t="shared" si="57"/>
        <v>0</v>
      </c>
      <c r="AJ173" s="99">
        <f t="shared" si="58"/>
        <v>0</v>
      </c>
      <c r="AK173" s="99">
        <f t="shared" si="60"/>
        <v>0</v>
      </c>
      <c r="AL173" s="99">
        <f t="shared" si="61"/>
        <v>1</v>
      </c>
      <c r="AM173" s="99">
        <f t="shared" si="62"/>
        <v>0</v>
      </c>
      <c r="AN173" s="99">
        <f t="shared" si="63"/>
        <v>1</v>
      </c>
      <c r="AO173" s="99"/>
      <c r="AP173" s="99"/>
    </row>
    <row r="174" spans="1:42" ht="15">
      <c r="A174" s="286" t="s">
        <v>226</v>
      </c>
      <c r="B174" s="103"/>
      <c r="C174" s="103"/>
      <c r="D174" s="14"/>
      <c r="E174" s="14"/>
      <c r="F174" s="14"/>
      <c r="G174" s="14"/>
      <c r="H174" s="14"/>
      <c r="I174" s="14"/>
      <c r="J174" s="105">
        <f t="shared" si="48"/>
        <v>0</v>
      </c>
      <c r="K174" s="12"/>
      <c r="N174" s="66">
        <f>IF($C174='1. Table of contents'!$H$28,D174,D174/'1. Table of contents'!$B$49)</f>
        <v>0</v>
      </c>
      <c r="O174" s="66">
        <f>IF($C174='1. Table of contents'!$H$28,E174,E174/'1. Table of contents'!$B$49)</f>
        <v>0</v>
      </c>
      <c r="P174" s="66">
        <f>IF($C174='1. Table of contents'!$H$28,F174,F174/'1. Table of contents'!$B$49)</f>
        <v>0</v>
      </c>
      <c r="Q174" s="66">
        <f>IF($C174='1. Table of contents'!$H$28,G174,G174/'1. Table of contents'!$B$49)</f>
        <v>0</v>
      </c>
      <c r="R174" s="66">
        <f>IF($C174='1. Table of contents'!$H$28,H174,H174/'1. Table of contents'!$B$49)</f>
        <v>0</v>
      </c>
      <c r="S174" s="66">
        <f>IF($C174='1. Table of contents'!$H$28,I174,I174/'1. Table of contents'!$B$49)</f>
        <v>0</v>
      </c>
      <c r="T174" s="98" t="str">
        <f t="shared" si="49"/>
        <v>.</v>
      </c>
      <c r="V174" s="4"/>
      <c r="W174" s="4" t="str">
        <f t="shared" si="59"/>
        <v>P8 -</v>
      </c>
      <c r="Y174" s="4"/>
      <c r="Z174" s="74">
        <f t="shared" si="50"/>
        <v>0</v>
      </c>
      <c r="AA174" s="74">
        <f t="shared" si="51"/>
        <v>0</v>
      </c>
      <c r="AB174" s="74">
        <f t="shared" si="52"/>
        <v>0</v>
      </c>
      <c r="AC174" s="74">
        <f t="shared" si="53"/>
        <v>0</v>
      </c>
      <c r="AD174" s="74">
        <f t="shared" si="54"/>
        <v>0</v>
      </c>
      <c r="AE174" s="74">
        <f t="shared" si="55"/>
        <v>0</v>
      </c>
      <c r="AF174" s="62">
        <f t="shared" si="56"/>
        <v>0</v>
      </c>
      <c r="AI174" s="99">
        <f t="shared" si="57"/>
        <v>0</v>
      </c>
      <c r="AJ174" s="99">
        <f t="shared" si="58"/>
        <v>0</v>
      </c>
      <c r="AK174" s="99">
        <f t="shared" si="60"/>
        <v>0</v>
      </c>
      <c r="AL174" s="99">
        <f t="shared" si="61"/>
        <v>1</v>
      </c>
      <c r="AM174" s="99">
        <f t="shared" si="62"/>
        <v>0</v>
      </c>
      <c r="AN174" s="99">
        <f t="shared" si="63"/>
        <v>1</v>
      </c>
      <c r="AO174" s="99"/>
      <c r="AP174" s="99"/>
    </row>
    <row r="175" spans="1:42" ht="15">
      <c r="A175" s="286" t="s">
        <v>227</v>
      </c>
      <c r="B175" s="103"/>
      <c r="C175" s="103"/>
      <c r="D175" s="14"/>
      <c r="E175" s="14"/>
      <c r="F175" s="14"/>
      <c r="G175" s="14"/>
      <c r="H175" s="14"/>
      <c r="I175" s="14"/>
      <c r="J175" s="105">
        <f t="shared" si="48"/>
        <v>0</v>
      </c>
      <c r="K175" s="12"/>
      <c r="N175" s="66">
        <f>IF($C175='1. Table of contents'!$H$28,D175,D175/'1. Table of contents'!$B$49)</f>
        <v>0</v>
      </c>
      <c r="O175" s="66">
        <f>IF($C175='1. Table of contents'!$H$28,E175,E175/'1. Table of contents'!$B$49)</f>
        <v>0</v>
      </c>
      <c r="P175" s="66">
        <f>IF($C175='1. Table of contents'!$H$28,F175,F175/'1. Table of contents'!$B$49)</f>
        <v>0</v>
      </c>
      <c r="Q175" s="66">
        <f>IF($C175='1. Table of contents'!$H$28,G175,G175/'1. Table of contents'!$B$49)</f>
        <v>0</v>
      </c>
      <c r="R175" s="66">
        <f>IF($C175='1. Table of contents'!$H$28,H175,H175/'1. Table of contents'!$B$49)</f>
        <v>0</v>
      </c>
      <c r="S175" s="66">
        <f>IF($C175='1. Table of contents'!$H$28,I175,I175/'1. Table of contents'!$B$49)</f>
        <v>0</v>
      </c>
      <c r="T175" s="98" t="str">
        <f t="shared" si="49"/>
        <v>.</v>
      </c>
      <c r="V175" s="4"/>
      <c r="W175" s="4" t="str">
        <f t="shared" si="59"/>
        <v>P9 -</v>
      </c>
      <c r="Y175" s="4"/>
      <c r="Z175" s="74">
        <f t="shared" si="50"/>
        <v>0</v>
      </c>
      <c r="AA175" s="74">
        <f t="shared" si="51"/>
        <v>0</v>
      </c>
      <c r="AB175" s="74">
        <f t="shared" si="52"/>
        <v>0</v>
      </c>
      <c r="AC175" s="74">
        <f t="shared" si="53"/>
        <v>0</v>
      </c>
      <c r="AD175" s="74">
        <f t="shared" si="54"/>
        <v>0</v>
      </c>
      <c r="AE175" s="74">
        <f t="shared" si="55"/>
        <v>0</v>
      </c>
      <c r="AF175" s="62">
        <f t="shared" si="56"/>
        <v>0</v>
      </c>
      <c r="AI175" s="99">
        <f t="shared" si="57"/>
        <v>0</v>
      </c>
      <c r="AJ175" s="99">
        <f t="shared" si="58"/>
        <v>0</v>
      </c>
      <c r="AK175" s="99">
        <f t="shared" si="60"/>
        <v>0</v>
      </c>
      <c r="AL175" s="99">
        <f t="shared" si="61"/>
        <v>1</v>
      </c>
      <c r="AM175" s="99">
        <f t="shared" si="62"/>
        <v>0</v>
      </c>
      <c r="AN175" s="99">
        <f t="shared" si="63"/>
        <v>1</v>
      </c>
      <c r="AO175" s="99"/>
      <c r="AP175" s="99"/>
    </row>
    <row r="176" spans="1:42" ht="15">
      <c r="A176" s="286" t="s">
        <v>228</v>
      </c>
      <c r="B176" s="103"/>
      <c r="C176" s="103"/>
      <c r="D176" s="14"/>
      <c r="E176" s="14"/>
      <c r="F176" s="14"/>
      <c r="G176" s="14"/>
      <c r="H176" s="14"/>
      <c r="I176" s="14"/>
      <c r="J176" s="105">
        <f t="shared" si="48"/>
        <v>0</v>
      </c>
      <c r="K176" s="12"/>
      <c r="N176" s="66">
        <f>IF($C176='1. Table of contents'!$H$28,D176,D176/'1. Table of contents'!$B$49)</f>
        <v>0</v>
      </c>
      <c r="O176" s="66">
        <f>IF($C176='1. Table of contents'!$H$28,E176,E176/'1. Table of contents'!$B$49)</f>
        <v>0</v>
      </c>
      <c r="P176" s="66">
        <f>IF($C176='1. Table of contents'!$H$28,F176,F176/'1. Table of contents'!$B$49)</f>
        <v>0</v>
      </c>
      <c r="Q176" s="66">
        <f>IF($C176='1. Table of contents'!$H$28,G176,G176/'1. Table of contents'!$B$49)</f>
        <v>0</v>
      </c>
      <c r="R176" s="66">
        <f>IF($C176='1. Table of contents'!$H$28,H176,H176/'1. Table of contents'!$B$49)</f>
        <v>0</v>
      </c>
      <c r="S176" s="66">
        <f>IF($C176='1. Table of contents'!$H$28,I176,I176/'1. Table of contents'!$B$49)</f>
        <v>0</v>
      </c>
      <c r="T176" s="98" t="str">
        <f aca="true" t="shared" si="64" ref="T176:T186">IF(AN176=1,".","data missing")</f>
        <v>.</v>
      </c>
      <c r="V176" s="4"/>
      <c r="W176" s="4" t="str">
        <f t="shared" si="59"/>
        <v>P10 -</v>
      </c>
      <c r="Y176" s="4"/>
      <c r="Z176" s="74">
        <f t="shared" si="50"/>
        <v>0</v>
      </c>
      <c r="AA176" s="74">
        <f t="shared" si="51"/>
        <v>0</v>
      </c>
      <c r="AB176" s="74">
        <f t="shared" si="52"/>
        <v>0</v>
      </c>
      <c r="AC176" s="74">
        <f t="shared" si="53"/>
        <v>0</v>
      </c>
      <c r="AD176" s="74">
        <f t="shared" si="54"/>
        <v>0</v>
      </c>
      <c r="AE176" s="74">
        <f t="shared" si="55"/>
        <v>0</v>
      </c>
      <c r="AF176" s="62">
        <f t="shared" si="56"/>
        <v>0</v>
      </c>
      <c r="AI176" s="99">
        <f t="shared" si="57"/>
        <v>0</v>
      </c>
      <c r="AJ176" s="99">
        <f t="shared" si="58"/>
        <v>0</v>
      </c>
      <c r="AK176" s="99">
        <f t="shared" si="60"/>
        <v>0</v>
      </c>
      <c r="AL176" s="99">
        <f aca="true" t="shared" si="65" ref="AL176:AL186">IF(AI176+AJ176+AK176=0,1,0)</f>
        <v>1</v>
      </c>
      <c r="AM176" s="99">
        <f aca="true" t="shared" si="66" ref="AM176:AM186">IF(AI176+AJ176+AK176=3,1,0)</f>
        <v>0</v>
      </c>
      <c r="AN176" s="99">
        <f aca="true" t="shared" si="67" ref="AN176:AN186">AL176+AM176</f>
        <v>1</v>
      </c>
      <c r="AO176" s="99"/>
      <c r="AP176" s="99"/>
    </row>
    <row r="177" spans="1:42" ht="15">
      <c r="A177" s="286" t="s">
        <v>229</v>
      </c>
      <c r="B177" s="103"/>
      <c r="C177" s="103"/>
      <c r="D177" s="14"/>
      <c r="E177" s="14"/>
      <c r="F177" s="14"/>
      <c r="G177" s="14"/>
      <c r="H177" s="14"/>
      <c r="I177" s="14"/>
      <c r="J177" s="105">
        <f t="shared" si="48"/>
        <v>0</v>
      </c>
      <c r="K177" s="12"/>
      <c r="N177" s="66">
        <f>IF($C177='1. Table of contents'!$H$28,D177,D177/'1. Table of contents'!$B$49)</f>
        <v>0</v>
      </c>
      <c r="O177" s="66">
        <f>IF($C177='1. Table of contents'!$H$28,E177,E177/'1. Table of contents'!$B$49)</f>
        <v>0</v>
      </c>
      <c r="P177" s="66">
        <f>IF($C177='1. Table of contents'!$H$28,F177,F177/'1. Table of contents'!$B$49)</f>
        <v>0</v>
      </c>
      <c r="Q177" s="66">
        <f>IF($C177='1. Table of contents'!$H$28,G177,G177/'1. Table of contents'!$B$49)</f>
        <v>0</v>
      </c>
      <c r="R177" s="66">
        <f>IF($C177='1. Table of contents'!$H$28,H177,H177/'1. Table of contents'!$B$49)</f>
        <v>0</v>
      </c>
      <c r="S177" s="66">
        <f>IF($C177='1. Table of contents'!$H$28,I177,I177/'1. Table of contents'!$B$49)</f>
        <v>0</v>
      </c>
      <c r="T177" s="98" t="str">
        <f t="shared" si="64"/>
        <v>.</v>
      </c>
      <c r="V177" s="4"/>
      <c r="W177" s="4" t="str">
        <f t="shared" si="59"/>
        <v>P11 -</v>
      </c>
      <c r="Y177" s="4"/>
      <c r="Z177" s="74">
        <f t="shared" si="50"/>
        <v>0</v>
      </c>
      <c r="AA177" s="74">
        <f t="shared" si="51"/>
        <v>0</v>
      </c>
      <c r="AB177" s="74">
        <f t="shared" si="52"/>
        <v>0</v>
      </c>
      <c r="AC177" s="74">
        <f t="shared" si="53"/>
        <v>0</v>
      </c>
      <c r="AD177" s="74">
        <f t="shared" si="54"/>
        <v>0</v>
      </c>
      <c r="AE177" s="74">
        <f t="shared" si="55"/>
        <v>0</v>
      </c>
      <c r="AF177" s="62">
        <f t="shared" si="56"/>
        <v>0</v>
      </c>
      <c r="AI177" s="99">
        <f t="shared" si="57"/>
        <v>0</v>
      </c>
      <c r="AJ177" s="99">
        <f t="shared" si="58"/>
        <v>0</v>
      </c>
      <c r="AK177" s="99">
        <f t="shared" si="60"/>
        <v>0</v>
      </c>
      <c r="AL177" s="99">
        <f t="shared" si="65"/>
        <v>1</v>
      </c>
      <c r="AM177" s="99">
        <f t="shared" si="66"/>
        <v>0</v>
      </c>
      <c r="AN177" s="99">
        <f t="shared" si="67"/>
        <v>1</v>
      </c>
      <c r="AO177" s="99"/>
      <c r="AP177" s="99"/>
    </row>
    <row r="178" spans="1:42" ht="15">
      <c r="A178" s="286" t="s">
        <v>230</v>
      </c>
      <c r="B178" s="103"/>
      <c r="C178" s="103"/>
      <c r="D178" s="14"/>
      <c r="E178" s="14"/>
      <c r="F178" s="14"/>
      <c r="G178" s="14"/>
      <c r="H178" s="14"/>
      <c r="I178" s="14"/>
      <c r="J178" s="105">
        <f t="shared" si="48"/>
        <v>0</v>
      </c>
      <c r="K178" s="12"/>
      <c r="N178" s="66">
        <f>IF($C178='1. Table of contents'!$H$28,D178,D178/'1. Table of contents'!$B$49)</f>
        <v>0</v>
      </c>
      <c r="O178" s="66">
        <f>IF($C178='1. Table of contents'!$H$28,E178,E178/'1. Table of contents'!$B$49)</f>
        <v>0</v>
      </c>
      <c r="P178" s="66">
        <f>IF($C178='1. Table of contents'!$H$28,F178,F178/'1. Table of contents'!$B$49)</f>
        <v>0</v>
      </c>
      <c r="Q178" s="66">
        <f>IF($C178='1. Table of contents'!$H$28,G178,G178/'1. Table of contents'!$B$49)</f>
        <v>0</v>
      </c>
      <c r="R178" s="66">
        <f>IF($C178='1. Table of contents'!$H$28,H178,H178/'1. Table of contents'!$B$49)</f>
        <v>0</v>
      </c>
      <c r="S178" s="66">
        <f>IF($C178='1. Table of contents'!$H$28,I178,I178/'1. Table of contents'!$B$49)</f>
        <v>0</v>
      </c>
      <c r="T178" s="98" t="str">
        <f t="shared" si="64"/>
        <v>.</v>
      </c>
      <c r="V178" s="4"/>
      <c r="W178" s="4" t="str">
        <f t="shared" si="59"/>
        <v>P12 -</v>
      </c>
      <c r="Y178" s="4"/>
      <c r="Z178" s="74">
        <f t="shared" si="50"/>
        <v>0</v>
      </c>
      <c r="AA178" s="74">
        <f t="shared" si="51"/>
        <v>0</v>
      </c>
      <c r="AB178" s="74">
        <f t="shared" si="52"/>
        <v>0</v>
      </c>
      <c r="AC178" s="74">
        <f t="shared" si="53"/>
        <v>0</v>
      </c>
      <c r="AD178" s="74">
        <f t="shared" si="54"/>
        <v>0</v>
      </c>
      <c r="AE178" s="74">
        <f t="shared" si="55"/>
        <v>0</v>
      </c>
      <c r="AF178" s="62">
        <f t="shared" si="56"/>
        <v>0</v>
      </c>
      <c r="AI178" s="99">
        <f t="shared" si="57"/>
        <v>0</v>
      </c>
      <c r="AJ178" s="99">
        <f t="shared" si="58"/>
        <v>0</v>
      </c>
      <c r="AK178" s="99">
        <f t="shared" si="60"/>
        <v>0</v>
      </c>
      <c r="AL178" s="99">
        <f t="shared" si="65"/>
        <v>1</v>
      </c>
      <c r="AM178" s="99">
        <f t="shared" si="66"/>
        <v>0</v>
      </c>
      <c r="AN178" s="99">
        <f t="shared" si="67"/>
        <v>1</v>
      </c>
      <c r="AO178" s="99"/>
      <c r="AP178" s="99"/>
    </row>
    <row r="179" spans="1:42" ht="15">
      <c r="A179" s="286" t="s">
        <v>231</v>
      </c>
      <c r="B179" s="103"/>
      <c r="C179" s="103"/>
      <c r="D179" s="14"/>
      <c r="E179" s="14"/>
      <c r="F179" s="14"/>
      <c r="G179" s="14"/>
      <c r="H179" s="14"/>
      <c r="I179" s="14"/>
      <c r="J179" s="105">
        <f t="shared" si="48"/>
        <v>0</v>
      </c>
      <c r="K179" s="12"/>
      <c r="N179" s="66">
        <f>IF($C179='1. Table of contents'!$H$28,D179,D179/'1. Table of contents'!$B$49)</f>
        <v>0</v>
      </c>
      <c r="O179" s="66">
        <f>IF($C179='1. Table of contents'!$H$28,E179,E179/'1. Table of contents'!$B$49)</f>
        <v>0</v>
      </c>
      <c r="P179" s="66">
        <f>IF($C179='1. Table of contents'!$H$28,F179,F179/'1. Table of contents'!$B$49)</f>
        <v>0</v>
      </c>
      <c r="Q179" s="66">
        <f>IF($C179='1. Table of contents'!$H$28,G179,G179/'1. Table of contents'!$B$49)</f>
        <v>0</v>
      </c>
      <c r="R179" s="66">
        <f>IF($C179='1. Table of contents'!$H$28,H179,H179/'1. Table of contents'!$B$49)</f>
        <v>0</v>
      </c>
      <c r="S179" s="66">
        <f>IF($C179='1. Table of contents'!$H$28,I179,I179/'1. Table of contents'!$B$49)</f>
        <v>0</v>
      </c>
      <c r="T179" s="98" t="str">
        <f t="shared" si="64"/>
        <v>.</v>
      </c>
      <c r="V179" s="4"/>
      <c r="W179" s="4" t="str">
        <f t="shared" si="59"/>
        <v>P13 -</v>
      </c>
      <c r="Y179" s="4"/>
      <c r="Z179" s="74">
        <f t="shared" si="50"/>
        <v>0</v>
      </c>
      <c r="AA179" s="74">
        <f t="shared" si="51"/>
        <v>0</v>
      </c>
      <c r="AB179" s="74">
        <f t="shared" si="52"/>
        <v>0</v>
      </c>
      <c r="AC179" s="74">
        <f t="shared" si="53"/>
        <v>0</v>
      </c>
      <c r="AD179" s="74">
        <f t="shared" si="54"/>
        <v>0</v>
      </c>
      <c r="AE179" s="74">
        <f t="shared" si="55"/>
        <v>0</v>
      </c>
      <c r="AF179" s="62">
        <f t="shared" si="56"/>
        <v>0</v>
      </c>
      <c r="AI179" s="99">
        <f t="shared" si="57"/>
        <v>0</v>
      </c>
      <c r="AJ179" s="99">
        <f t="shared" si="58"/>
        <v>0</v>
      </c>
      <c r="AK179" s="99">
        <f t="shared" si="60"/>
        <v>0</v>
      </c>
      <c r="AL179" s="99">
        <f t="shared" si="65"/>
        <v>1</v>
      </c>
      <c r="AM179" s="99">
        <f t="shared" si="66"/>
        <v>0</v>
      </c>
      <c r="AN179" s="99">
        <f t="shared" si="67"/>
        <v>1</v>
      </c>
      <c r="AO179" s="99"/>
      <c r="AP179" s="99"/>
    </row>
    <row r="180" spans="1:42" ht="15">
      <c r="A180" s="286" t="s">
        <v>232</v>
      </c>
      <c r="B180" s="103"/>
      <c r="C180" s="103"/>
      <c r="D180" s="14"/>
      <c r="E180" s="14"/>
      <c r="F180" s="14"/>
      <c r="G180" s="14"/>
      <c r="H180" s="14"/>
      <c r="I180" s="14"/>
      <c r="J180" s="105">
        <f t="shared" si="48"/>
        <v>0</v>
      </c>
      <c r="K180" s="12"/>
      <c r="N180" s="66">
        <f>IF($C180='1. Table of contents'!$H$28,D180,D180/'1. Table of contents'!$B$49)</f>
        <v>0</v>
      </c>
      <c r="O180" s="66">
        <f>IF($C180='1. Table of contents'!$H$28,E180,E180/'1. Table of contents'!$B$49)</f>
        <v>0</v>
      </c>
      <c r="P180" s="66">
        <f>IF($C180='1. Table of contents'!$H$28,F180,F180/'1. Table of contents'!$B$49)</f>
        <v>0</v>
      </c>
      <c r="Q180" s="66">
        <f>IF($C180='1. Table of contents'!$H$28,G180,G180/'1. Table of contents'!$B$49)</f>
        <v>0</v>
      </c>
      <c r="R180" s="66">
        <f>IF($C180='1. Table of contents'!$H$28,H180,H180/'1. Table of contents'!$B$49)</f>
        <v>0</v>
      </c>
      <c r="S180" s="66">
        <f>IF($C180='1. Table of contents'!$H$28,I180,I180/'1. Table of contents'!$B$49)</f>
        <v>0</v>
      </c>
      <c r="T180" s="98" t="str">
        <f t="shared" si="64"/>
        <v>.</v>
      </c>
      <c r="V180" s="4"/>
      <c r="W180" s="4" t="str">
        <f t="shared" si="59"/>
        <v>P14 -</v>
      </c>
      <c r="Y180" s="4"/>
      <c r="Z180" s="74">
        <f t="shared" si="50"/>
        <v>0</v>
      </c>
      <c r="AA180" s="74">
        <f t="shared" si="51"/>
        <v>0</v>
      </c>
      <c r="AB180" s="74">
        <f t="shared" si="52"/>
        <v>0</v>
      </c>
      <c r="AC180" s="74">
        <f t="shared" si="53"/>
        <v>0</v>
      </c>
      <c r="AD180" s="74">
        <f t="shared" si="54"/>
        <v>0</v>
      </c>
      <c r="AE180" s="74">
        <f t="shared" si="55"/>
        <v>0</v>
      </c>
      <c r="AF180" s="62">
        <f t="shared" si="56"/>
        <v>0</v>
      </c>
      <c r="AI180" s="99">
        <f t="shared" si="57"/>
        <v>0</v>
      </c>
      <c r="AJ180" s="99">
        <f t="shared" si="58"/>
        <v>0</v>
      </c>
      <c r="AK180" s="99">
        <f t="shared" si="60"/>
        <v>0</v>
      </c>
      <c r="AL180" s="99">
        <f t="shared" si="65"/>
        <v>1</v>
      </c>
      <c r="AM180" s="99">
        <f t="shared" si="66"/>
        <v>0</v>
      </c>
      <c r="AN180" s="99">
        <f t="shared" si="67"/>
        <v>1</v>
      </c>
      <c r="AO180" s="99"/>
      <c r="AP180" s="99"/>
    </row>
    <row r="181" spans="1:42" ht="15">
      <c r="A181" s="286" t="s">
        <v>233</v>
      </c>
      <c r="B181" s="103"/>
      <c r="C181" s="103"/>
      <c r="D181" s="14"/>
      <c r="E181" s="14"/>
      <c r="F181" s="14"/>
      <c r="G181" s="14"/>
      <c r="H181" s="14"/>
      <c r="I181" s="14"/>
      <c r="J181" s="105">
        <f t="shared" si="48"/>
        <v>0</v>
      </c>
      <c r="K181" s="12"/>
      <c r="N181" s="66">
        <f>IF($C181='1. Table of contents'!$H$28,D181,D181/'1. Table of contents'!$B$49)</f>
        <v>0</v>
      </c>
      <c r="O181" s="66">
        <f>IF($C181='1. Table of contents'!$H$28,E181,E181/'1. Table of contents'!$B$49)</f>
        <v>0</v>
      </c>
      <c r="P181" s="66">
        <f>IF($C181='1. Table of contents'!$H$28,F181,F181/'1. Table of contents'!$B$49)</f>
        <v>0</v>
      </c>
      <c r="Q181" s="66">
        <f>IF($C181='1. Table of contents'!$H$28,G181,G181/'1. Table of contents'!$B$49)</f>
        <v>0</v>
      </c>
      <c r="R181" s="66">
        <f>IF($C181='1. Table of contents'!$H$28,H181,H181/'1. Table of contents'!$B$49)</f>
        <v>0</v>
      </c>
      <c r="S181" s="66">
        <f>IF($C181='1. Table of contents'!$H$28,I181,I181/'1. Table of contents'!$B$49)</f>
        <v>0</v>
      </c>
      <c r="T181" s="98" t="str">
        <f t="shared" si="64"/>
        <v>.</v>
      </c>
      <c r="V181" s="4"/>
      <c r="W181" s="4" t="str">
        <f t="shared" si="59"/>
        <v>P15 -</v>
      </c>
      <c r="Y181" s="4"/>
      <c r="Z181" s="74">
        <f t="shared" si="50"/>
        <v>0</v>
      </c>
      <c r="AA181" s="74">
        <f t="shared" si="51"/>
        <v>0</v>
      </c>
      <c r="AB181" s="74">
        <f t="shared" si="52"/>
        <v>0</v>
      </c>
      <c r="AC181" s="74">
        <f t="shared" si="53"/>
        <v>0</v>
      </c>
      <c r="AD181" s="74">
        <f t="shared" si="54"/>
        <v>0</v>
      </c>
      <c r="AE181" s="74">
        <f t="shared" si="55"/>
        <v>0</v>
      </c>
      <c r="AF181" s="62">
        <f t="shared" si="56"/>
        <v>0</v>
      </c>
      <c r="AI181" s="99">
        <f t="shared" si="57"/>
        <v>0</v>
      </c>
      <c r="AJ181" s="99">
        <f t="shared" si="58"/>
        <v>0</v>
      </c>
      <c r="AK181" s="99">
        <f t="shared" si="60"/>
        <v>0</v>
      </c>
      <c r="AL181" s="99">
        <f t="shared" si="65"/>
        <v>1</v>
      </c>
      <c r="AM181" s="99">
        <f t="shared" si="66"/>
        <v>0</v>
      </c>
      <c r="AN181" s="99">
        <f t="shared" si="67"/>
        <v>1</v>
      </c>
      <c r="AO181" s="99"/>
      <c r="AP181" s="99"/>
    </row>
    <row r="182" spans="1:42" ht="15">
      <c r="A182" s="286" t="s">
        <v>234</v>
      </c>
      <c r="B182" s="103"/>
      <c r="C182" s="103"/>
      <c r="D182" s="14"/>
      <c r="E182" s="14"/>
      <c r="F182" s="14"/>
      <c r="G182" s="14"/>
      <c r="H182" s="14"/>
      <c r="I182" s="14"/>
      <c r="J182" s="105">
        <f t="shared" si="48"/>
        <v>0</v>
      </c>
      <c r="K182" s="12"/>
      <c r="N182" s="66">
        <f>IF($C182='1. Table of contents'!$H$28,D182,D182/'1. Table of contents'!$B$49)</f>
        <v>0</v>
      </c>
      <c r="O182" s="66">
        <f>IF($C182='1. Table of contents'!$H$28,E182,E182/'1. Table of contents'!$B$49)</f>
        <v>0</v>
      </c>
      <c r="P182" s="66">
        <f>IF($C182='1. Table of contents'!$H$28,F182,F182/'1. Table of contents'!$B$49)</f>
        <v>0</v>
      </c>
      <c r="Q182" s="66">
        <f>IF($C182='1. Table of contents'!$H$28,G182,G182/'1. Table of contents'!$B$49)</f>
        <v>0</v>
      </c>
      <c r="R182" s="66">
        <f>IF($C182='1. Table of contents'!$H$28,H182,H182/'1. Table of contents'!$B$49)</f>
        <v>0</v>
      </c>
      <c r="S182" s="66">
        <f>IF($C182='1. Table of contents'!$H$28,I182,I182/'1. Table of contents'!$B$49)</f>
        <v>0</v>
      </c>
      <c r="T182" s="98" t="str">
        <f t="shared" si="64"/>
        <v>.</v>
      </c>
      <c r="V182" s="4"/>
      <c r="W182" s="4" t="str">
        <f t="shared" si="59"/>
        <v>P16 -</v>
      </c>
      <c r="Y182" s="4"/>
      <c r="Z182" s="74">
        <f t="shared" si="50"/>
        <v>0</v>
      </c>
      <c r="AA182" s="74">
        <f t="shared" si="51"/>
        <v>0</v>
      </c>
      <c r="AB182" s="74">
        <f t="shared" si="52"/>
        <v>0</v>
      </c>
      <c r="AC182" s="74">
        <f t="shared" si="53"/>
        <v>0</v>
      </c>
      <c r="AD182" s="74">
        <f t="shared" si="54"/>
        <v>0</v>
      </c>
      <c r="AE182" s="74">
        <f t="shared" si="55"/>
        <v>0</v>
      </c>
      <c r="AF182" s="62">
        <f t="shared" si="56"/>
        <v>0</v>
      </c>
      <c r="AI182" s="99">
        <f t="shared" si="57"/>
        <v>0</v>
      </c>
      <c r="AJ182" s="99">
        <f t="shared" si="58"/>
        <v>0</v>
      </c>
      <c r="AK182" s="99">
        <f t="shared" si="60"/>
        <v>0</v>
      </c>
      <c r="AL182" s="99">
        <f t="shared" si="65"/>
        <v>1</v>
      </c>
      <c r="AM182" s="99">
        <f t="shared" si="66"/>
        <v>0</v>
      </c>
      <c r="AN182" s="99">
        <f t="shared" si="67"/>
        <v>1</v>
      </c>
      <c r="AO182" s="99"/>
      <c r="AP182" s="99"/>
    </row>
    <row r="183" spans="1:42" ht="15">
      <c r="A183" s="286" t="s">
        <v>235</v>
      </c>
      <c r="B183" s="103"/>
      <c r="C183" s="103"/>
      <c r="D183" s="14"/>
      <c r="E183" s="14"/>
      <c r="F183" s="14"/>
      <c r="G183" s="14"/>
      <c r="H183" s="14"/>
      <c r="I183" s="14"/>
      <c r="J183" s="105">
        <f t="shared" si="48"/>
        <v>0</v>
      </c>
      <c r="K183" s="12"/>
      <c r="N183" s="66">
        <f>IF($C183='1. Table of contents'!$H$28,D183,D183/'1. Table of contents'!$B$49)</f>
        <v>0</v>
      </c>
      <c r="O183" s="66">
        <f>IF($C183='1. Table of contents'!$H$28,E183,E183/'1. Table of contents'!$B$49)</f>
        <v>0</v>
      </c>
      <c r="P183" s="66">
        <f>IF($C183='1. Table of contents'!$H$28,F183,F183/'1. Table of contents'!$B$49)</f>
        <v>0</v>
      </c>
      <c r="Q183" s="66">
        <f>IF($C183='1. Table of contents'!$H$28,G183,G183/'1. Table of contents'!$B$49)</f>
        <v>0</v>
      </c>
      <c r="R183" s="66">
        <f>IF($C183='1. Table of contents'!$H$28,H183,H183/'1. Table of contents'!$B$49)</f>
        <v>0</v>
      </c>
      <c r="S183" s="66">
        <f>IF($C183='1. Table of contents'!$H$28,I183,I183/'1. Table of contents'!$B$49)</f>
        <v>0</v>
      </c>
      <c r="T183" s="98" t="str">
        <f t="shared" si="64"/>
        <v>.</v>
      </c>
      <c r="V183" s="4"/>
      <c r="W183" s="4" t="str">
        <f t="shared" si="59"/>
        <v>P17 -</v>
      </c>
      <c r="Y183" s="4"/>
      <c r="Z183" s="74">
        <f t="shared" si="50"/>
        <v>0</v>
      </c>
      <c r="AA183" s="74">
        <f t="shared" si="51"/>
        <v>0</v>
      </c>
      <c r="AB183" s="74">
        <f t="shared" si="52"/>
        <v>0</v>
      </c>
      <c r="AC183" s="74">
        <f t="shared" si="53"/>
        <v>0</v>
      </c>
      <c r="AD183" s="74">
        <f t="shared" si="54"/>
        <v>0</v>
      </c>
      <c r="AE183" s="74">
        <f t="shared" si="55"/>
        <v>0</v>
      </c>
      <c r="AF183" s="62">
        <f t="shared" si="56"/>
        <v>0</v>
      </c>
      <c r="AI183" s="99">
        <f t="shared" si="57"/>
        <v>0</v>
      </c>
      <c r="AJ183" s="99">
        <f t="shared" si="58"/>
        <v>0</v>
      </c>
      <c r="AK183" s="99">
        <f t="shared" si="60"/>
        <v>0</v>
      </c>
      <c r="AL183" s="99">
        <f t="shared" si="65"/>
        <v>1</v>
      </c>
      <c r="AM183" s="99">
        <f t="shared" si="66"/>
        <v>0</v>
      </c>
      <c r="AN183" s="99">
        <f t="shared" si="67"/>
        <v>1</v>
      </c>
      <c r="AO183" s="99"/>
      <c r="AP183" s="99"/>
    </row>
    <row r="184" spans="1:42" ht="15">
      <c r="A184" s="286" t="s">
        <v>236</v>
      </c>
      <c r="B184" s="103"/>
      <c r="C184" s="103"/>
      <c r="D184" s="14"/>
      <c r="E184" s="14"/>
      <c r="F184" s="14"/>
      <c r="G184" s="14"/>
      <c r="H184" s="14"/>
      <c r="I184" s="14"/>
      <c r="J184" s="105">
        <f t="shared" si="48"/>
        <v>0</v>
      </c>
      <c r="K184" s="12"/>
      <c r="N184" s="66">
        <f>IF($C184='1. Table of contents'!$H$28,D184,D184/'1. Table of contents'!$B$49)</f>
        <v>0</v>
      </c>
      <c r="O184" s="66">
        <f>IF($C184='1. Table of contents'!$H$28,E184,E184/'1. Table of contents'!$B$49)</f>
        <v>0</v>
      </c>
      <c r="P184" s="66">
        <f>IF($C184='1. Table of contents'!$H$28,F184,F184/'1. Table of contents'!$B$49)</f>
        <v>0</v>
      </c>
      <c r="Q184" s="66">
        <f>IF($C184='1. Table of contents'!$H$28,G184,G184/'1. Table of contents'!$B$49)</f>
        <v>0</v>
      </c>
      <c r="R184" s="66">
        <f>IF($C184='1. Table of contents'!$H$28,H184,H184/'1. Table of contents'!$B$49)</f>
        <v>0</v>
      </c>
      <c r="S184" s="66">
        <f>IF($C184='1. Table of contents'!$H$28,I184,I184/'1. Table of contents'!$B$49)</f>
        <v>0</v>
      </c>
      <c r="T184" s="98" t="str">
        <f t="shared" si="64"/>
        <v>.</v>
      </c>
      <c r="V184" s="4"/>
      <c r="W184" s="4" t="str">
        <f t="shared" si="59"/>
        <v>P18 -</v>
      </c>
      <c r="Y184" s="4"/>
      <c r="Z184" s="74">
        <f t="shared" si="50"/>
        <v>0</v>
      </c>
      <c r="AA184" s="74">
        <f t="shared" si="51"/>
        <v>0</v>
      </c>
      <c r="AB184" s="74">
        <f t="shared" si="52"/>
        <v>0</v>
      </c>
      <c r="AC184" s="74">
        <f t="shared" si="53"/>
        <v>0</v>
      </c>
      <c r="AD184" s="74">
        <f t="shared" si="54"/>
        <v>0</v>
      </c>
      <c r="AE184" s="74">
        <f t="shared" si="55"/>
        <v>0</v>
      </c>
      <c r="AF184" s="62">
        <f t="shared" si="56"/>
        <v>0</v>
      </c>
      <c r="AI184" s="99">
        <f t="shared" si="57"/>
        <v>0</v>
      </c>
      <c r="AJ184" s="99">
        <f t="shared" si="58"/>
        <v>0</v>
      </c>
      <c r="AK184" s="99">
        <f t="shared" si="60"/>
        <v>0</v>
      </c>
      <c r="AL184" s="99">
        <f t="shared" si="65"/>
        <v>1</v>
      </c>
      <c r="AM184" s="99">
        <f t="shared" si="66"/>
        <v>0</v>
      </c>
      <c r="AN184" s="99">
        <f t="shared" si="67"/>
        <v>1</v>
      </c>
      <c r="AO184" s="99"/>
      <c r="AP184" s="99"/>
    </row>
    <row r="185" spans="1:42" ht="15">
      <c r="A185" s="286" t="s">
        <v>237</v>
      </c>
      <c r="B185" s="103"/>
      <c r="C185" s="103"/>
      <c r="D185" s="14"/>
      <c r="E185" s="14"/>
      <c r="F185" s="14"/>
      <c r="G185" s="14"/>
      <c r="H185" s="14"/>
      <c r="I185" s="14"/>
      <c r="J185" s="105">
        <f t="shared" si="48"/>
        <v>0</v>
      </c>
      <c r="K185" s="12"/>
      <c r="N185" s="66">
        <f>IF($C185='1. Table of contents'!$H$28,D185,D185/'1. Table of contents'!$B$49)</f>
        <v>0</v>
      </c>
      <c r="O185" s="66">
        <f>IF($C185='1. Table of contents'!$H$28,E185,E185/'1. Table of contents'!$B$49)</f>
        <v>0</v>
      </c>
      <c r="P185" s="66">
        <f>IF($C185='1. Table of contents'!$H$28,F185,F185/'1. Table of contents'!$B$49)</f>
        <v>0</v>
      </c>
      <c r="Q185" s="66">
        <f>IF($C185='1. Table of contents'!$H$28,G185,G185/'1. Table of contents'!$B$49)</f>
        <v>0</v>
      </c>
      <c r="R185" s="66">
        <f>IF($C185='1. Table of contents'!$H$28,H185,H185/'1. Table of contents'!$B$49)</f>
        <v>0</v>
      </c>
      <c r="S185" s="66">
        <f>IF($C185='1. Table of contents'!$H$28,I185,I185/'1. Table of contents'!$B$49)</f>
        <v>0</v>
      </c>
      <c r="T185" s="98" t="str">
        <f t="shared" si="64"/>
        <v>.</v>
      </c>
      <c r="V185" s="4"/>
      <c r="W185" s="4" t="str">
        <f t="shared" si="59"/>
        <v>P19 -</v>
      </c>
      <c r="Y185" s="4"/>
      <c r="Z185" s="74">
        <f t="shared" si="50"/>
        <v>0</v>
      </c>
      <c r="AA185" s="74">
        <f t="shared" si="51"/>
        <v>0</v>
      </c>
      <c r="AB185" s="74">
        <f t="shared" si="52"/>
        <v>0</v>
      </c>
      <c r="AC185" s="74">
        <f t="shared" si="53"/>
        <v>0</v>
      </c>
      <c r="AD185" s="74">
        <f t="shared" si="54"/>
        <v>0</v>
      </c>
      <c r="AE185" s="74">
        <f t="shared" si="55"/>
        <v>0</v>
      </c>
      <c r="AF185" s="62">
        <f t="shared" si="56"/>
        <v>0</v>
      </c>
      <c r="AI185" s="99">
        <f t="shared" si="57"/>
        <v>0</v>
      </c>
      <c r="AJ185" s="99">
        <f t="shared" si="58"/>
        <v>0</v>
      </c>
      <c r="AK185" s="99">
        <f t="shared" si="60"/>
        <v>0</v>
      </c>
      <c r="AL185" s="99">
        <f t="shared" si="65"/>
        <v>1</v>
      </c>
      <c r="AM185" s="99">
        <f t="shared" si="66"/>
        <v>0</v>
      </c>
      <c r="AN185" s="99">
        <f t="shared" si="67"/>
        <v>1</v>
      </c>
      <c r="AO185" s="99"/>
      <c r="AP185" s="99"/>
    </row>
    <row r="186" spans="1:42" ht="15">
      <c r="A186" s="286" t="s">
        <v>238</v>
      </c>
      <c r="B186" s="103"/>
      <c r="C186" s="103"/>
      <c r="D186" s="14"/>
      <c r="E186" s="14"/>
      <c r="F186" s="14"/>
      <c r="G186" s="14"/>
      <c r="H186" s="14"/>
      <c r="I186" s="14"/>
      <c r="J186" s="105">
        <f t="shared" si="48"/>
        <v>0</v>
      </c>
      <c r="K186" s="12"/>
      <c r="N186" s="66">
        <f>IF($C186='1. Table of contents'!$H$28,D186,D186/'1. Table of contents'!$B$49)</f>
        <v>0</v>
      </c>
      <c r="O186" s="66">
        <f>IF($C186='1. Table of contents'!$H$28,E186,E186/'1. Table of contents'!$B$49)</f>
        <v>0</v>
      </c>
      <c r="P186" s="66">
        <f>IF($C186='1. Table of contents'!$H$28,F186,F186/'1. Table of contents'!$B$49)</f>
        <v>0</v>
      </c>
      <c r="Q186" s="66">
        <f>IF($C186='1. Table of contents'!$H$28,G186,G186/'1. Table of contents'!$B$49)</f>
        <v>0</v>
      </c>
      <c r="R186" s="66">
        <f>IF($C186='1. Table of contents'!$H$28,H186,H186/'1. Table of contents'!$B$49)</f>
        <v>0</v>
      </c>
      <c r="S186" s="66">
        <f>IF($C186='1. Table of contents'!$H$28,I186,I186/'1. Table of contents'!$B$49)</f>
        <v>0</v>
      </c>
      <c r="T186" s="98" t="str">
        <f t="shared" si="64"/>
        <v>.</v>
      </c>
      <c r="V186" s="4"/>
      <c r="W186" s="4" t="str">
        <f t="shared" si="59"/>
        <v>P20 -</v>
      </c>
      <c r="Y186" s="4"/>
      <c r="Z186" s="74">
        <f t="shared" si="50"/>
        <v>0</v>
      </c>
      <c r="AA186" s="74">
        <f t="shared" si="51"/>
        <v>0</v>
      </c>
      <c r="AB186" s="74">
        <f t="shared" si="52"/>
        <v>0</v>
      </c>
      <c r="AC186" s="74">
        <f t="shared" si="53"/>
        <v>0</v>
      </c>
      <c r="AD186" s="74">
        <f t="shared" si="54"/>
        <v>0</v>
      </c>
      <c r="AE186" s="74">
        <f t="shared" si="55"/>
        <v>0</v>
      </c>
      <c r="AF186" s="62">
        <f t="shared" si="56"/>
        <v>0</v>
      </c>
      <c r="AI186" s="99">
        <f t="shared" si="57"/>
        <v>0</v>
      </c>
      <c r="AJ186" s="99">
        <f t="shared" si="58"/>
        <v>0</v>
      </c>
      <c r="AK186" s="99">
        <f t="shared" si="60"/>
        <v>0</v>
      </c>
      <c r="AL186" s="99">
        <f t="shared" si="65"/>
        <v>1</v>
      </c>
      <c r="AM186" s="99">
        <f t="shared" si="66"/>
        <v>0</v>
      </c>
      <c r="AN186" s="99">
        <f t="shared" si="67"/>
        <v>1</v>
      </c>
      <c r="AO186" s="99"/>
      <c r="AP186" s="99"/>
    </row>
    <row r="187" spans="1:42" ht="15">
      <c r="A187" s="185" t="s">
        <v>213</v>
      </c>
      <c r="B187" s="177"/>
      <c r="C187" s="179"/>
      <c r="D187" s="107">
        <f aca="true" t="shared" si="68" ref="D187:I187">SUM(N167:N186)</f>
        <v>0</v>
      </c>
      <c r="E187" s="107">
        <f t="shared" si="68"/>
        <v>0</v>
      </c>
      <c r="F187" s="107">
        <f t="shared" si="68"/>
        <v>0</v>
      </c>
      <c r="G187" s="107">
        <f t="shared" si="68"/>
        <v>0</v>
      </c>
      <c r="H187" s="107">
        <f t="shared" si="68"/>
        <v>0</v>
      </c>
      <c r="I187" s="107">
        <f t="shared" si="68"/>
        <v>0</v>
      </c>
      <c r="J187" s="105">
        <f>SUM(J167:J186)</f>
        <v>0</v>
      </c>
      <c r="K187" s="217">
        <f>SUM(K167:K186)</f>
        <v>0</v>
      </c>
      <c r="N187" s="231">
        <f aca="true" t="shared" si="69" ref="N187:S187">SUM(N167:N186)</f>
        <v>0</v>
      </c>
      <c r="O187" s="231">
        <f t="shared" si="69"/>
        <v>0</v>
      </c>
      <c r="P187" s="231">
        <f t="shared" si="69"/>
        <v>0</v>
      </c>
      <c r="Q187" s="231">
        <f t="shared" si="69"/>
        <v>0</v>
      </c>
      <c r="R187" s="231">
        <f t="shared" si="69"/>
        <v>0</v>
      </c>
      <c r="S187" s="231">
        <f t="shared" si="69"/>
        <v>0</v>
      </c>
      <c r="T187" s="99"/>
      <c r="U187" s="76">
        <f>SUM(N187:S187)</f>
        <v>0</v>
      </c>
      <c r="V187" s="4"/>
      <c r="Y187" s="4"/>
      <c r="Z187" s="74"/>
      <c r="AA187" s="74"/>
      <c r="AB187" s="74"/>
      <c r="AC187" s="74"/>
      <c r="AD187" s="74"/>
      <c r="AE187" s="74"/>
      <c r="AF187" s="62"/>
      <c r="AI187" s="99"/>
      <c r="AJ187" s="99"/>
      <c r="AK187" s="99"/>
      <c r="AL187" s="99"/>
      <c r="AM187" s="99"/>
      <c r="AN187" s="99"/>
      <c r="AO187" s="99"/>
      <c r="AP187" s="99"/>
    </row>
    <row r="188" spans="1:48" ht="27.75" customHeight="1">
      <c r="A188" s="412" t="s">
        <v>166</v>
      </c>
      <c r="B188" s="412"/>
      <c r="C188" s="412"/>
      <c r="D188" s="412"/>
      <c r="E188" s="412"/>
      <c r="F188" s="412"/>
      <c r="G188" s="412"/>
      <c r="H188" s="412"/>
      <c r="I188" s="412"/>
      <c r="J188" s="412"/>
      <c r="K188" s="412"/>
      <c r="L188"/>
      <c r="M188"/>
      <c r="V188" s="4"/>
      <c r="Y188" s="4"/>
      <c r="AD188" s="74"/>
      <c r="AE188" s="74"/>
      <c r="AF188" s="74"/>
      <c r="AG188" s="74"/>
      <c r="AH188" s="74"/>
      <c r="AI188" s="74"/>
      <c r="AJ188" s="74"/>
      <c r="AK188" s="74"/>
      <c r="AL188" s="62"/>
      <c r="AO188" s="99"/>
      <c r="AP188" s="99"/>
      <c r="AQ188" s="99"/>
      <c r="AR188" s="99"/>
      <c r="AS188" s="99"/>
      <c r="AT188" s="99"/>
      <c r="AU188" s="99"/>
      <c r="AV188" s="99"/>
    </row>
    <row r="189" spans="1:48" ht="27.75" customHeight="1" hidden="1">
      <c r="A189" s="159"/>
      <c r="B189" s="159"/>
      <c r="C189" s="159"/>
      <c r="D189" s="159"/>
      <c r="AD189" s="74"/>
      <c r="AE189" s="74"/>
      <c r="AF189" s="74"/>
      <c r="AG189" s="74"/>
      <c r="AH189" s="74"/>
      <c r="AI189" s="74"/>
      <c r="AJ189" s="74"/>
      <c r="AK189" s="74"/>
      <c r="AL189" s="62"/>
      <c r="AO189" s="99"/>
      <c r="AP189" s="99"/>
      <c r="AQ189" s="99"/>
      <c r="AR189" s="99"/>
      <c r="AS189" s="99"/>
      <c r="AT189" s="99"/>
      <c r="AU189" s="99"/>
      <c r="AV189" s="99"/>
    </row>
    <row r="190" spans="1:48" ht="27.75" customHeight="1" hidden="1">
      <c r="A190" s="159"/>
      <c r="B190" s="159"/>
      <c r="C190" s="159"/>
      <c r="D190" s="159"/>
      <c r="AD190" s="74"/>
      <c r="AE190" s="74"/>
      <c r="AF190" s="74"/>
      <c r="AG190" s="74"/>
      <c r="AH190" s="74"/>
      <c r="AI190" s="74"/>
      <c r="AJ190" s="74"/>
      <c r="AK190" s="74"/>
      <c r="AL190" s="62"/>
      <c r="AO190" s="99"/>
      <c r="AP190" s="99"/>
      <c r="AQ190" s="99"/>
      <c r="AR190" s="99"/>
      <c r="AS190" s="99"/>
      <c r="AT190" s="99"/>
      <c r="AU190" s="99"/>
      <c r="AV190" s="99"/>
    </row>
    <row r="191" spans="1:48" ht="27.75" customHeight="1" hidden="1">
      <c r="A191" s="159"/>
      <c r="B191" s="159"/>
      <c r="C191" s="159"/>
      <c r="D191" s="159"/>
      <c r="AD191" s="74"/>
      <c r="AE191" s="74"/>
      <c r="AF191" s="74"/>
      <c r="AG191" s="74"/>
      <c r="AH191" s="74"/>
      <c r="AI191" s="74"/>
      <c r="AJ191" s="74"/>
      <c r="AK191" s="74"/>
      <c r="AL191" s="62"/>
      <c r="AO191" s="99"/>
      <c r="AP191" s="99"/>
      <c r="AQ191" s="99"/>
      <c r="AR191" s="99"/>
      <c r="AS191" s="99"/>
      <c r="AT191" s="99"/>
      <c r="AU191" s="99"/>
      <c r="AV191" s="99"/>
    </row>
    <row r="192" spans="1:48" ht="27.75" customHeight="1" hidden="1">
      <c r="A192" s="159"/>
      <c r="B192" s="159"/>
      <c r="C192" s="159"/>
      <c r="D192" s="159"/>
      <c r="AD192" s="74"/>
      <c r="AE192" s="74"/>
      <c r="AF192" s="74"/>
      <c r="AG192" s="74"/>
      <c r="AH192" s="74"/>
      <c r="AI192" s="74"/>
      <c r="AJ192" s="74"/>
      <c r="AK192" s="74"/>
      <c r="AL192" s="62"/>
      <c r="AO192" s="99"/>
      <c r="AP192" s="99"/>
      <c r="AQ192" s="99"/>
      <c r="AR192" s="99"/>
      <c r="AS192" s="99"/>
      <c r="AT192" s="99"/>
      <c r="AU192" s="99"/>
      <c r="AV192" s="99"/>
    </row>
    <row r="193" spans="1:48" ht="27.75" customHeight="1" hidden="1">
      <c r="A193" s="159"/>
      <c r="B193" s="159"/>
      <c r="C193" s="159"/>
      <c r="D193" s="159"/>
      <c r="AD193" s="74"/>
      <c r="AE193" s="74"/>
      <c r="AF193" s="74"/>
      <c r="AG193" s="74"/>
      <c r="AH193" s="74"/>
      <c r="AI193" s="74"/>
      <c r="AJ193" s="74"/>
      <c r="AK193" s="74"/>
      <c r="AL193" s="62"/>
      <c r="AO193" s="99"/>
      <c r="AP193" s="99"/>
      <c r="AQ193" s="99"/>
      <c r="AR193" s="99"/>
      <c r="AS193" s="99"/>
      <c r="AT193" s="99"/>
      <c r="AU193" s="99"/>
      <c r="AV193" s="99"/>
    </row>
    <row r="194" spans="1:48" ht="16.5" customHeight="1">
      <c r="A194" s="131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V194" s="4"/>
      <c r="Y194" s="4"/>
      <c r="AD194" s="74"/>
      <c r="AE194" s="74"/>
      <c r="AF194" s="74"/>
      <c r="AG194" s="74"/>
      <c r="AH194" s="74"/>
      <c r="AI194" s="74"/>
      <c r="AJ194" s="74"/>
      <c r="AK194" s="74"/>
      <c r="AL194" s="62"/>
      <c r="AO194" s="99"/>
      <c r="AP194" s="99"/>
      <c r="AQ194" s="99"/>
      <c r="AR194" s="99"/>
      <c r="AS194" s="99"/>
      <c r="AT194" s="99"/>
      <c r="AU194" s="99"/>
      <c r="AV194" s="99"/>
    </row>
    <row r="195" spans="22:48" ht="15">
      <c r="V195" s="4"/>
      <c r="Y195" s="4"/>
      <c r="AB195" s="78"/>
      <c r="AC195" s="78"/>
      <c r="AD195" s="74"/>
      <c r="AE195" s="74"/>
      <c r="AF195" s="74"/>
      <c r="AG195" s="74"/>
      <c r="AH195" s="74"/>
      <c r="AI195" s="74"/>
      <c r="AJ195" s="74"/>
      <c r="AK195" s="74"/>
      <c r="AL195" s="62"/>
      <c r="AM195" s="78"/>
      <c r="AN195" s="78"/>
      <c r="AO195" s="99"/>
      <c r="AP195" s="99"/>
      <c r="AQ195" s="99"/>
      <c r="AR195" s="99"/>
      <c r="AS195" s="99"/>
      <c r="AT195" s="99"/>
      <c r="AU195" s="100"/>
      <c r="AV195" s="100"/>
    </row>
    <row r="196" spans="1:48" ht="30.75" customHeight="1">
      <c r="A196" s="367" t="s">
        <v>239</v>
      </c>
      <c r="B196" s="328"/>
      <c r="C196" s="328"/>
      <c r="D196" s="328"/>
      <c r="E196" s="326"/>
      <c r="V196" s="4"/>
      <c r="Y196" s="4"/>
      <c r="AB196" s="42"/>
      <c r="AC196" s="42"/>
      <c r="AD196" s="74"/>
      <c r="AE196" s="74"/>
      <c r="AF196" s="74"/>
      <c r="AG196" s="74"/>
      <c r="AH196" s="74"/>
      <c r="AI196" s="74"/>
      <c r="AJ196" s="74"/>
      <c r="AK196" s="74"/>
      <c r="AL196" s="62"/>
      <c r="AM196" s="42"/>
      <c r="AN196" s="42"/>
      <c r="AO196" s="99"/>
      <c r="AP196" s="99"/>
      <c r="AQ196" s="99"/>
      <c r="AR196" s="99"/>
      <c r="AS196" s="99"/>
      <c r="AT196" s="99"/>
      <c r="AU196" s="42"/>
      <c r="AV196" s="42"/>
    </row>
    <row r="197" spans="1:25" ht="15" hidden="1">
      <c r="A197" s="186" t="s">
        <v>37</v>
      </c>
      <c r="V197" s="4"/>
      <c r="Y197" s="4"/>
    </row>
    <row r="198" spans="1:25" ht="15" hidden="1">
      <c r="A198" s="186" t="s">
        <v>29</v>
      </c>
      <c r="V198" s="4"/>
      <c r="Y198" s="4"/>
    </row>
    <row r="199" spans="1:25" ht="15" hidden="1">
      <c r="A199" s="187" t="s">
        <v>64</v>
      </c>
      <c r="V199" s="4"/>
      <c r="Y199" s="4"/>
    </row>
    <row r="200" spans="1:25" ht="15" customHeight="1">
      <c r="A200" s="392" t="s">
        <v>240</v>
      </c>
      <c r="B200" s="393"/>
      <c r="C200" s="394"/>
      <c r="D200" s="394"/>
      <c r="E200" s="220"/>
      <c r="F200" s="221"/>
      <c r="G200" s="221"/>
      <c r="H200" s="222"/>
      <c r="I200" s="222"/>
      <c r="V200" s="4"/>
      <c r="Y200" s="4"/>
    </row>
    <row r="201" spans="1:49" s="78" customFormat="1" ht="15.75">
      <c r="A201" s="397"/>
      <c r="B201" s="398"/>
      <c r="C201" s="398"/>
      <c r="D201" s="399"/>
      <c r="E201" s="399"/>
      <c r="P201" s="141" t="s">
        <v>38</v>
      </c>
      <c r="X201" s="42"/>
      <c r="AA201" s="70" t="s">
        <v>38</v>
      </c>
      <c r="AW201" s="42"/>
    </row>
    <row r="202" spans="1:31" s="42" customFormat="1" ht="45">
      <c r="A202" s="294" t="s">
        <v>169</v>
      </c>
      <c r="B202" s="292" t="s">
        <v>241</v>
      </c>
      <c r="C202" s="292" t="s">
        <v>242</v>
      </c>
      <c r="D202" s="292" t="s">
        <v>243</v>
      </c>
      <c r="E202" s="295" t="s">
        <v>244</v>
      </c>
      <c r="F202" s="292" t="s">
        <v>245</v>
      </c>
      <c r="G202" s="292" t="s">
        <v>246</v>
      </c>
      <c r="H202" s="292" t="s">
        <v>247</v>
      </c>
      <c r="I202" s="292" t="s">
        <v>248</v>
      </c>
      <c r="J202" s="292" t="s">
        <v>249</v>
      </c>
      <c r="K202" s="292" t="s">
        <v>250</v>
      </c>
      <c r="L202" s="296" t="s">
        <v>153</v>
      </c>
      <c r="M202" s="145" t="s">
        <v>163</v>
      </c>
      <c r="N202" s="285" t="s">
        <v>245</v>
      </c>
      <c r="O202" s="285" t="s">
        <v>246</v>
      </c>
      <c r="P202" s="285" t="s">
        <v>247</v>
      </c>
      <c r="Q202" s="285" t="s">
        <v>248</v>
      </c>
      <c r="R202" s="285" t="s">
        <v>249</v>
      </c>
      <c r="S202" s="285" t="s">
        <v>250</v>
      </c>
      <c r="W202" s="42" t="s">
        <v>36</v>
      </c>
      <c r="Z202" s="133" t="s">
        <v>30</v>
      </c>
      <c r="AA202" s="133" t="s">
        <v>31</v>
      </c>
      <c r="AB202" s="133" t="s">
        <v>32</v>
      </c>
      <c r="AC202" s="133" t="s">
        <v>33</v>
      </c>
      <c r="AD202" s="133" t="s">
        <v>34</v>
      </c>
      <c r="AE202" s="133" t="s">
        <v>35</v>
      </c>
    </row>
    <row r="203" spans="1:42" ht="15">
      <c r="A203" s="286" t="s">
        <v>251</v>
      </c>
      <c r="B203" s="121"/>
      <c r="C203" s="13"/>
      <c r="D203" s="103"/>
      <c r="E203" s="10"/>
      <c r="F203" s="14"/>
      <c r="G203" s="14"/>
      <c r="H203" s="14"/>
      <c r="I203" s="14"/>
      <c r="J203" s="14"/>
      <c r="K203" s="14"/>
      <c r="L203" s="108">
        <f>IF(OR((B203*C203)&lt;(F203+G203+H203+I203+J203+K203),(B203*C203)&gt;(F203+G203+H203+I203+J203+K203)),"Erorr",(N203+O203+P203+Q203+R203+S203))</f>
        <v>0</v>
      </c>
      <c r="M203" s="12"/>
      <c r="N203" s="66">
        <f>IF($E203='1. Table of contents'!$H$28,F203,F203/'1. Table of contents'!$B$49)</f>
        <v>0</v>
      </c>
      <c r="O203" s="66">
        <f>IF($E203='1. Table of contents'!$H$28,G203,G203/'1. Table of contents'!$B$49)</f>
        <v>0</v>
      </c>
      <c r="P203" s="66">
        <f>IF($E203='1. Table of contents'!$H$28,H203,H203/'1. Table of contents'!$B$49)</f>
        <v>0</v>
      </c>
      <c r="Q203" s="66">
        <f>IF($E203='1. Table of contents'!$H$28,I203,I203/'1. Table of contents'!$B$49)</f>
        <v>0</v>
      </c>
      <c r="R203" s="66">
        <f>IF($E203='1. Table of contents'!$H$28,J203,J203/'1. Table of contents'!$B$49)</f>
        <v>0</v>
      </c>
      <c r="S203" s="66">
        <f>IF($E203='1. Table of contents'!$H$28,K203,K203/'1. Table of contents'!$B$49)</f>
        <v>0</v>
      </c>
      <c r="T203" s="98" t="str">
        <f>IF(AP203=1,".","data missing")</f>
        <v>.</v>
      </c>
      <c r="V203" s="4"/>
      <c r="W203" s="4" t="str">
        <f aca="true" t="shared" si="70" ref="W203:W211">W167</f>
        <v>LP-</v>
      </c>
      <c r="Y203" s="4"/>
      <c r="Z203" s="74">
        <f aca="true" t="shared" si="71" ref="Z203:Z223">SUMIF($D$203:$D$222,$W203,N$203:N$222)+SUMIF($D$237:$D$256,$W203,N$237:N$256)</f>
        <v>0</v>
      </c>
      <c r="AA203" s="74">
        <f aca="true" t="shared" si="72" ref="AA203:AA223">SUMIF($D$203:$D$222,$W203,O$203:O$222)+SUMIF($D$237:$D$256,$W203,O$237:O$256)</f>
        <v>0</v>
      </c>
      <c r="AB203" s="74">
        <f aca="true" t="shared" si="73" ref="AB203:AB223">SUMIF($D$203:$D$222,$W203,P$203:P$222)+SUMIF($D$237:$D$256,$W203,P$237:P$256)</f>
        <v>0</v>
      </c>
      <c r="AC203" s="74">
        <f aca="true" t="shared" si="74" ref="AC203:AC223">SUMIF($D$203:$D$222,$W203,Q$203:Q$222)+SUMIF($D$237:$D$256,$W203,Q$237:Q$256)</f>
        <v>0</v>
      </c>
      <c r="AD203" s="74">
        <f aca="true" t="shared" si="75" ref="AD203:AD223">SUMIF($D$203:$D$222,$W203,R$203:R$222)+SUMIF($D$237:$D$256,$W203,R$237:R$256)</f>
        <v>0</v>
      </c>
      <c r="AE203" s="74">
        <f aca="true" t="shared" si="76" ref="AE203:AE223">SUMIF($D$203:$D$222,$W203,S$203:S$222)+SUMIF($D$237:$D$256,$W203,S$237:S$256)</f>
        <v>0</v>
      </c>
      <c r="AF203" s="62">
        <f aca="true" t="shared" si="77" ref="AF203:AF224">SUM(Z203:AE203)</f>
        <v>0</v>
      </c>
      <c r="AG203" s="75"/>
      <c r="AI203" s="99"/>
      <c r="AJ203" s="99"/>
      <c r="AK203" s="99">
        <f aca="true" t="shared" si="78" ref="AK203:AK224">IF(D203=AT203,0,1)</f>
        <v>0</v>
      </c>
      <c r="AL203" s="99">
        <f aca="true" t="shared" si="79" ref="AL203:AL224">IF(E203=AT203,0,1)</f>
        <v>0</v>
      </c>
      <c r="AM203" s="99">
        <f>IF(F203+G203+H203+I203+J203+K203=0,0,1)</f>
        <v>0</v>
      </c>
      <c r="AN203" s="99">
        <f>IF(AK203+AL203+AM203=0,1,0)</f>
        <v>1</v>
      </c>
      <c r="AO203" s="99">
        <f>IF(AK203+AL203+AM203=3,1,0)</f>
        <v>0</v>
      </c>
      <c r="AP203" s="99">
        <f>AN203+AO203</f>
        <v>1</v>
      </c>
    </row>
    <row r="204" spans="1:42" ht="15">
      <c r="A204" s="286" t="s">
        <v>252</v>
      </c>
      <c r="B204" s="121"/>
      <c r="C204" s="13"/>
      <c r="D204" s="103"/>
      <c r="E204" s="10"/>
      <c r="F204" s="14"/>
      <c r="G204" s="14"/>
      <c r="H204" s="14"/>
      <c r="I204" s="14"/>
      <c r="J204" s="14"/>
      <c r="K204" s="14"/>
      <c r="L204" s="108">
        <f aca="true" t="shared" si="80" ref="L204:L222">IF(OR((B204*C204)&lt;(F204+G204+H204+I204+J204+K204),(B204*C204)&gt;(F204+G204+H204+I204+J204+K204)),"Erorr",(N204+O204+P204+Q204+R204+S204))</f>
        <v>0</v>
      </c>
      <c r="M204" s="12"/>
      <c r="N204" s="66">
        <f>IF($E204='1. Table of contents'!$H$28,F204,F204/'1. Table of contents'!$B$49)</f>
        <v>0</v>
      </c>
      <c r="O204" s="66">
        <f>IF($E204='1. Table of contents'!$H$28,G204,G204/'1. Table of contents'!$B$49)</f>
        <v>0</v>
      </c>
      <c r="P204" s="66">
        <f>IF($E204='1. Table of contents'!$H$28,H204,H204/'1. Table of contents'!$B$49)</f>
        <v>0</v>
      </c>
      <c r="Q204" s="66">
        <f>IF($E204='1. Table of contents'!$H$28,I204,I204/'1. Table of contents'!$B$49)</f>
        <v>0</v>
      </c>
      <c r="R204" s="66">
        <f>IF($E204='1. Table of contents'!$H$28,J204,J204/'1. Table of contents'!$B$49)</f>
        <v>0</v>
      </c>
      <c r="S204" s="66">
        <f>IF($E204='1. Table of contents'!$H$28,K204,K204/'1. Table of contents'!$B$49)</f>
        <v>0</v>
      </c>
      <c r="T204" s="98" t="str">
        <f aca="true" t="shared" si="81" ref="T204:T211">IF(AP203=1,".","data missing")</f>
        <v>.</v>
      </c>
      <c r="V204" s="4"/>
      <c r="W204" s="4" t="str">
        <f t="shared" si="70"/>
        <v>P2 -</v>
      </c>
      <c r="Y204" s="4"/>
      <c r="Z204" s="74">
        <f t="shared" si="71"/>
        <v>0</v>
      </c>
      <c r="AA204" s="74">
        <f t="shared" si="72"/>
        <v>0</v>
      </c>
      <c r="AB204" s="74">
        <f t="shared" si="73"/>
        <v>0</v>
      </c>
      <c r="AC204" s="74">
        <f t="shared" si="74"/>
        <v>0</v>
      </c>
      <c r="AD204" s="74">
        <f t="shared" si="75"/>
        <v>0</v>
      </c>
      <c r="AE204" s="74">
        <f t="shared" si="76"/>
        <v>0</v>
      </c>
      <c r="AF204" s="62">
        <f t="shared" si="77"/>
        <v>0</v>
      </c>
      <c r="AG204" s="75"/>
      <c r="AI204" s="99"/>
      <c r="AJ204" s="99"/>
      <c r="AK204" s="99">
        <f t="shared" si="78"/>
        <v>0</v>
      </c>
      <c r="AL204" s="99">
        <f t="shared" si="79"/>
        <v>0</v>
      </c>
      <c r="AM204" s="99">
        <f aca="true" t="shared" si="82" ref="AM204:AM223">IF(F204+G204+H204+I204+J204+K204=0,0,1)</f>
        <v>0</v>
      </c>
      <c r="AN204" s="99">
        <f aca="true" t="shared" si="83" ref="AN204:AN223">IF(AK204+AL204+AM204=0,1,0)</f>
        <v>1</v>
      </c>
      <c r="AO204" s="99">
        <f aca="true" t="shared" si="84" ref="AO204:AO223">IF(AK204+AL204+AM204=3,1,0)</f>
        <v>0</v>
      </c>
      <c r="AP204" s="99">
        <f aca="true" t="shared" si="85" ref="AP204:AP223">AN204+AO204</f>
        <v>1</v>
      </c>
    </row>
    <row r="205" spans="1:42" ht="15">
      <c r="A205" s="286" t="s">
        <v>253</v>
      </c>
      <c r="B205" s="121"/>
      <c r="C205" s="13"/>
      <c r="D205" s="103"/>
      <c r="E205" s="10"/>
      <c r="F205" s="14"/>
      <c r="G205" s="14"/>
      <c r="H205" s="14"/>
      <c r="I205" s="14"/>
      <c r="J205" s="14"/>
      <c r="K205" s="14"/>
      <c r="L205" s="108">
        <f t="shared" si="80"/>
        <v>0</v>
      </c>
      <c r="M205" s="12"/>
      <c r="N205" s="66">
        <f>IF($E205='1. Table of contents'!$H$28,F205,F205/'1. Table of contents'!$B$49)</f>
        <v>0</v>
      </c>
      <c r="O205" s="66">
        <f>IF($E205='1. Table of contents'!$H$28,G205,G205/'1. Table of contents'!$B$49)</f>
        <v>0</v>
      </c>
      <c r="P205" s="66">
        <f>IF($E205='1. Table of contents'!$H$28,H205,H205/'1. Table of contents'!$B$49)</f>
        <v>0</v>
      </c>
      <c r="Q205" s="66">
        <f>IF($E205='1. Table of contents'!$H$28,I205,I205/'1. Table of contents'!$B$49)</f>
        <v>0</v>
      </c>
      <c r="R205" s="66">
        <f>IF($E205='1. Table of contents'!$H$28,J205,J205/'1. Table of contents'!$B$49)</f>
        <v>0</v>
      </c>
      <c r="S205" s="66">
        <f>IF($E205='1. Table of contents'!$H$28,K205,K205/'1. Table of contents'!$B$49)</f>
        <v>0</v>
      </c>
      <c r="T205" s="98" t="str">
        <f t="shared" si="81"/>
        <v>.</v>
      </c>
      <c r="V205" s="4"/>
      <c r="W205" s="4" t="str">
        <f t="shared" si="70"/>
        <v>P3 - </v>
      </c>
      <c r="Y205" s="4"/>
      <c r="Z205" s="74">
        <f t="shared" si="71"/>
        <v>0</v>
      </c>
      <c r="AA205" s="74">
        <f t="shared" si="72"/>
        <v>0</v>
      </c>
      <c r="AB205" s="74">
        <f t="shared" si="73"/>
        <v>0</v>
      </c>
      <c r="AC205" s="74">
        <f t="shared" si="74"/>
        <v>0</v>
      </c>
      <c r="AD205" s="74">
        <f t="shared" si="75"/>
        <v>0</v>
      </c>
      <c r="AE205" s="74">
        <f t="shared" si="76"/>
        <v>0</v>
      </c>
      <c r="AF205" s="62">
        <f t="shared" si="77"/>
        <v>0</v>
      </c>
      <c r="AG205" s="75"/>
      <c r="AI205" s="99"/>
      <c r="AJ205" s="99"/>
      <c r="AK205" s="99">
        <f t="shared" si="78"/>
        <v>0</v>
      </c>
      <c r="AL205" s="99">
        <f t="shared" si="79"/>
        <v>0</v>
      </c>
      <c r="AM205" s="99">
        <f t="shared" si="82"/>
        <v>0</v>
      </c>
      <c r="AN205" s="99">
        <f t="shared" si="83"/>
        <v>1</v>
      </c>
      <c r="AO205" s="99">
        <f t="shared" si="84"/>
        <v>0</v>
      </c>
      <c r="AP205" s="99">
        <f t="shared" si="85"/>
        <v>1</v>
      </c>
    </row>
    <row r="206" spans="1:42" ht="15">
      <c r="A206" s="286" t="s">
        <v>254</v>
      </c>
      <c r="B206" s="121"/>
      <c r="C206" s="13"/>
      <c r="D206" s="103"/>
      <c r="E206" s="10"/>
      <c r="F206" s="14"/>
      <c r="G206" s="14"/>
      <c r="H206" s="14"/>
      <c r="I206" s="14"/>
      <c r="J206" s="14"/>
      <c r="K206" s="14"/>
      <c r="L206" s="108">
        <f t="shared" si="80"/>
        <v>0</v>
      </c>
      <c r="M206" s="12"/>
      <c r="N206" s="66">
        <f>IF($E206='1. Table of contents'!$H$28,F206,F206/'1. Table of contents'!$B$49)</f>
        <v>0</v>
      </c>
      <c r="O206" s="66">
        <f>IF($E206='1. Table of contents'!$H$28,G206,G206/'1. Table of contents'!$B$49)</f>
        <v>0</v>
      </c>
      <c r="P206" s="66">
        <f>IF($E206='1. Table of contents'!$H$28,H206,H206/'1. Table of contents'!$B$49)</f>
        <v>0</v>
      </c>
      <c r="Q206" s="66">
        <f>IF($E206='1. Table of contents'!$H$28,I206,I206/'1. Table of contents'!$B$49)</f>
        <v>0</v>
      </c>
      <c r="R206" s="66">
        <f>IF($E206='1. Table of contents'!$H$28,J206,J206/'1. Table of contents'!$B$49)</f>
        <v>0</v>
      </c>
      <c r="S206" s="66">
        <f>IF($E206='1. Table of contents'!$H$28,K206,K206/'1. Table of contents'!$B$49)</f>
        <v>0</v>
      </c>
      <c r="T206" s="98" t="str">
        <f>IF(AP205=1,".","data missing")</f>
        <v>.</v>
      </c>
      <c r="V206" s="4"/>
      <c r="W206" s="4" t="str">
        <f t="shared" si="70"/>
        <v>P4 -</v>
      </c>
      <c r="Y206" s="4"/>
      <c r="Z206" s="74">
        <f t="shared" si="71"/>
        <v>0</v>
      </c>
      <c r="AA206" s="74">
        <f t="shared" si="72"/>
        <v>0</v>
      </c>
      <c r="AB206" s="74">
        <f t="shared" si="73"/>
        <v>0</v>
      </c>
      <c r="AC206" s="74">
        <f t="shared" si="74"/>
        <v>0</v>
      </c>
      <c r="AD206" s="74">
        <f t="shared" si="75"/>
        <v>0</v>
      </c>
      <c r="AE206" s="74">
        <f t="shared" si="76"/>
        <v>0</v>
      </c>
      <c r="AF206" s="62">
        <f t="shared" si="77"/>
        <v>0</v>
      </c>
      <c r="AG206" s="75"/>
      <c r="AI206" s="99"/>
      <c r="AJ206" s="99"/>
      <c r="AK206" s="99">
        <f t="shared" si="78"/>
        <v>0</v>
      </c>
      <c r="AL206" s="99">
        <f t="shared" si="79"/>
        <v>0</v>
      </c>
      <c r="AM206" s="99">
        <f t="shared" si="82"/>
        <v>0</v>
      </c>
      <c r="AN206" s="99">
        <f t="shared" si="83"/>
        <v>1</v>
      </c>
      <c r="AO206" s="99">
        <f t="shared" si="84"/>
        <v>0</v>
      </c>
      <c r="AP206" s="99">
        <f t="shared" si="85"/>
        <v>1</v>
      </c>
    </row>
    <row r="207" spans="1:42" ht="15">
      <c r="A207" s="286" t="s">
        <v>255</v>
      </c>
      <c r="B207" s="121"/>
      <c r="C207" s="13"/>
      <c r="D207" s="103"/>
      <c r="E207" s="10"/>
      <c r="F207" s="14"/>
      <c r="G207" s="14"/>
      <c r="H207" s="14"/>
      <c r="I207" s="14"/>
      <c r="J207" s="14"/>
      <c r="K207" s="14"/>
      <c r="L207" s="108">
        <f t="shared" si="80"/>
        <v>0</v>
      </c>
      <c r="M207" s="12"/>
      <c r="N207" s="66">
        <f>IF($E207='1. Table of contents'!$H$28,F207,F207/'1. Table of contents'!$B$49)</f>
        <v>0</v>
      </c>
      <c r="O207" s="66">
        <f>IF($E207='1. Table of contents'!$H$28,G207,G207/'1. Table of contents'!$B$49)</f>
        <v>0</v>
      </c>
      <c r="P207" s="66">
        <f>IF($E207='1. Table of contents'!$H$28,H207,H207/'1. Table of contents'!$B$49)</f>
        <v>0</v>
      </c>
      <c r="Q207" s="66">
        <f>IF($E207='1. Table of contents'!$H$28,I207,I207/'1. Table of contents'!$B$49)</f>
        <v>0</v>
      </c>
      <c r="R207" s="66">
        <f>IF($E207='1. Table of contents'!$H$28,J207,J207/'1. Table of contents'!$B$49)</f>
        <v>0</v>
      </c>
      <c r="S207" s="66">
        <f>IF($E207='1. Table of contents'!$H$28,K207,K207/'1. Table of contents'!$B$49)</f>
        <v>0</v>
      </c>
      <c r="T207" s="98" t="str">
        <f>IF(AP206=1,".","data missing")</f>
        <v>.</v>
      </c>
      <c r="V207" s="4"/>
      <c r="W207" s="4" t="str">
        <f t="shared" si="70"/>
        <v>P5 -</v>
      </c>
      <c r="Y207" s="4"/>
      <c r="Z207" s="74">
        <f t="shared" si="71"/>
        <v>0</v>
      </c>
      <c r="AA207" s="74">
        <f t="shared" si="72"/>
        <v>0</v>
      </c>
      <c r="AB207" s="74">
        <f t="shared" si="73"/>
        <v>0</v>
      </c>
      <c r="AC207" s="74">
        <f t="shared" si="74"/>
        <v>0</v>
      </c>
      <c r="AD207" s="74">
        <f t="shared" si="75"/>
        <v>0</v>
      </c>
      <c r="AE207" s="74">
        <f t="shared" si="76"/>
        <v>0</v>
      </c>
      <c r="AF207" s="62">
        <f t="shared" si="77"/>
        <v>0</v>
      </c>
      <c r="AG207" s="75"/>
      <c r="AI207" s="99"/>
      <c r="AJ207" s="99"/>
      <c r="AK207" s="99">
        <f t="shared" si="78"/>
        <v>0</v>
      </c>
      <c r="AL207" s="99">
        <f t="shared" si="79"/>
        <v>0</v>
      </c>
      <c r="AM207" s="99">
        <f t="shared" si="82"/>
        <v>0</v>
      </c>
      <c r="AN207" s="99">
        <f t="shared" si="83"/>
        <v>1</v>
      </c>
      <c r="AO207" s="99">
        <f t="shared" si="84"/>
        <v>0</v>
      </c>
      <c r="AP207" s="99">
        <f t="shared" si="85"/>
        <v>1</v>
      </c>
    </row>
    <row r="208" spans="1:42" ht="15">
      <c r="A208" s="286" t="s">
        <v>256</v>
      </c>
      <c r="B208" s="121"/>
      <c r="C208" s="13"/>
      <c r="D208" s="103"/>
      <c r="E208" s="10"/>
      <c r="F208" s="14"/>
      <c r="G208" s="14"/>
      <c r="H208" s="14"/>
      <c r="I208" s="14"/>
      <c r="J208" s="14"/>
      <c r="K208" s="14"/>
      <c r="L208" s="108">
        <f t="shared" si="80"/>
        <v>0</v>
      </c>
      <c r="M208" s="12"/>
      <c r="N208" s="66">
        <f>IF($E208='1. Table of contents'!$H$28,F208,F208/'1. Table of contents'!$B$49)</f>
        <v>0</v>
      </c>
      <c r="O208" s="66">
        <f>IF($E208='1. Table of contents'!$H$28,G208,G208/'1. Table of contents'!$B$49)</f>
        <v>0</v>
      </c>
      <c r="P208" s="66">
        <f>IF($E208='1. Table of contents'!$H$28,H208,H208/'1. Table of contents'!$B$49)</f>
        <v>0</v>
      </c>
      <c r="Q208" s="66">
        <f>IF($E208='1. Table of contents'!$H$28,I208,I208/'1. Table of contents'!$B$49)</f>
        <v>0</v>
      </c>
      <c r="R208" s="66">
        <f>IF($E208='1. Table of contents'!$H$28,J208,J208/'1. Table of contents'!$B$49)</f>
        <v>0</v>
      </c>
      <c r="S208" s="66">
        <f>IF($E208='1. Table of contents'!$H$28,K208,K208/'1. Table of contents'!$B$49)</f>
        <v>0</v>
      </c>
      <c r="T208" s="98" t="str">
        <f t="shared" si="81"/>
        <v>.</v>
      </c>
      <c r="V208" s="4"/>
      <c r="W208" s="4" t="str">
        <f t="shared" si="70"/>
        <v>P6 -</v>
      </c>
      <c r="Y208" s="4"/>
      <c r="Z208" s="74">
        <f t="shared" si="71"/>
        <v>0</v>
      </c>
      <c r="AA208" s="74">
        <f t="shared" si="72"/>
        <v>0</v>
      </c>
      <c r="AB208" s="74">
        <f t="shared" si="73"/>
        <v>0</v>
      </c>
      <c r="AC208" s="74">
        <f t="shared" si="74"/>
        <v>0</v>
      </c>
      <c r="AD208" s="74">
        <f t="shared" si="75"/>
        <v>0</v>
      </c>
      <c r="AE208" s="74">
        <f t="shared" si="76"/>
        <v>0</v>
      </c>
      <c r="AF208" s="62">
        <f t="shared" si="77"/>
        <v>0</v>
      </c>
      <c r="AG208" s="75"/>
      <c r="AI208" s="99"/>
      <c r="AJ208" s="99"/>
      <c r="AK208" s="99">
        <f t="shared" si="78"/>
        <v>0</v>
      </c>
      <c r="AL208" s="99">
        <f t="shared" si="79"/>
        <v>0</v>
      </c>
      <c r="AM208" s="99">
        <f t="shared" si="82"/>
        <v>0</v>
      </c>
      <c r="AN208" s="99">
        <f t="shared" si="83"/>
        <v>1</v>
      </c>
      <c r="AO208" s="99">
        <f t="shared" si="84"/>
        <v>0</v>
      </c>
      <c r="AP208" s="99">
        <f t="shared" si="85"/>
        <v>1</v>
      </c>
    </row>
    <row r="209" spans="1:42" ht="15">
      <c r="A209" s="286" t="s">
        <v>257</v>
      </c>
      <c r="B209" s="121"/>
      <c r="C209" s="13"/>
      <c r="D209" s="103"/>
      <c r="E209" s="10"/>
      <c r="F209" s="14"/>
      <c r="G209" s="14"/>
      <c r="H209" s="14"/>
      <c r="I209" s="14"/>
      <c r="J209" s="14"/>
      <c r="K209" s="14"/>
      <c r="L209" s="108">
        <f t="shared" si="80"/>
        <v>0</v>
      </c>
      <c r="M209" s="12"/>
      <c r="N209" s="66">
        <f>IF($E209='1. Table of contents'!$H$28,F209,F209/'1. Table of contents'!$B$49)</f>
        <v>0</v>
      </c>
      <c r="O209" s="66">
        <f>IF($E209='1. Table of contents'!$H$28,G209,G209/'1. Table of contents'!$B$49)</f>
        <v>0</v>
      </c>
      <c r="P209" s="66">
        <f>IF($E209='1. Table of contents'!$H$28,H209,H209/'1. Table of contents'!$B$49)</f>
        <v>0</v>
      </c>
      <c r="Q209" s="66">
        <f>IF($E209='1. Table of contents'!$H$28,I209,I209/'1. Table of contents'!$B$49)</f>
        <v>0</v>
      </c>
      <c r="R209" s="66">
        <f>IF($E209='1. Table of contents'!$H$28,J209,J209/'1. Table of contents'!$B$49)</f>
        <v>0</v>
      </c>
      <c r="S209" s="66">
        <f>IF($E209='1. Table of contents'!$H$28,K209,K209/'1. Table of contents'!$B$49)</f>
        <v>0</v>
      </c>
      <c r="T209" s="98" t="str">
        <f t="shared" si="81"/>
        <v>.</v>
      </c>
      <c r="V209" s="4"/>
      <c r="W209" s="4" t="str">
        <f t="shared" si="70"/>
        <v>P7 -</v>
      </c>
      <c r="Y209" s="4"/>
      <c r="Z209" s="74">
        <f t="shared" si="71"/>
        <v>0</v>
      </c>
      <c r="AA209" s="74">
        <f t="shared" si="72"/>
        <v>0</v>
      </c>
      <c r="AB209" s="74">
        <f t="shared" si="73"/>
        <v>0</v>
      </c>
      <c r="AC209" s="74">
        <f t="shared" si="74"/>
        <v>0</v>
      </c>
      <c r="AD209" s="74">
        <f t="shared" si="75"/>
        <v>0</v>
      </c>
      <c r="AE209" s="74">
        <f t="shared" si="76"/>
        <v>0</v>
      </c>
      <c r="AF209" s="62">
        <f t="shared" si="77"/>
        <v>0</v>
      </c>
      <c r="AI209" s="99"/>
      <c r="AJ209" s="99"/>
      <c r="AK209" s="99">
        <f t="shared" si="78"/>
        <v>0</v>
      </c>
      <c r="AL209" s="99">
        <f t="shared" si="79"/>
        <v>0</v>
      </c>
      <c r="AM209" s="99">
        <f t="shared" si="82"/>
        <v>0</v>
      </c>
      <c r="AN209" s="99">
        <f t="shared" si="83"/>
        <v>1</v>
      </c>
      <c r="AO209" s="99">
        <f t="shared" si="84"/>
        <v>0</v>
      </c>
      <c r="AP209" s="99">
        <f t="shared" si="85"/>
        <v>1</v>
      </c>
    </row>
    <row r="210" spans="1:42" ht="15">
      <c r="A210" s="286" t="s">
        <v>258</v>
      </c>
      <c r="B210" s="121"/>
      <c r="C210" s="13"/>
      <c r="D210" s="103"/>
      <c r="E210" s="10"/>
      <c r="F210" s="14"/>
      <c r="G210" s="14"/>
      <c r="H210" s="14"/>
      <c r="I210" s="14"/>
      <c r="J210" s="14"/>
      <c r="K210" s="14"/>
      <c r="L210" s="108">
        <f t="shared" si="80"/>
        <v>0</v>
      </c>
      <c r="M210" s="12"/>
      <c r="N210" s="66">
        <f>IF($E210='1. Table of contents'!$H$28,F210,F210/'1. Table of contents'!$B$49)</f>
        <v>0</v>
      </c>
      <c r="O210" s="66">
        <f>IF($E210='1. Table of contents'!$H$28,G210,G210/'1. Table of contents'!$B$49)</f>
        <v>0</v>
      </c>
      <c r="P210" s="66">
        <f>IF($E210='1. Table of contents'!$H$28,H210,H210/'1. Table of contents'!$B$49)</f>
        <v>0</v>
      </c>
      <c r="Q210" s="66">
        <f>IF($E210='1. Table of contents'!$H$28,I210,I210/'1. Table of contents'!$B$49)</f>
        <v>0</v>
      </c>
      <c r="R210" s="66">
        <f>IF($E210='1. Table of contents'!$H$28,J210,J210/'1. Table of contents'!$B$49)</f>
        <v>0</v>
      </c>
      <c r="S210" s="66">
        <f>IF($E210='1. Table of contents'!$H$28,K210,K210/'1. Table of contents'!$B$49)</f>
        <v>0</v>
      </c>
      <c r="T210" s="98" t="str">
        <f>IF(AP209=1,".","data missing")</f>
        <v>.</v>
      </c>
      <c r="V210" s="4"/>
      <c r="W210" s="4" t="str">
        <f t="shared" si="70"/>
        <v>P8 -</v>
      </c>
      <c r="Y210" s="4"/>
      <c r="Z210" s="74">
        <f t="shared" si="71"/>
        <v>0</v>
      </c>
      <c r="AA210" s="74">
        <f t="shared" si="72"/>
        <v>0</v>
      </c>
      <c r="AB210" s="74">
        <f t="shared" si="73"/>
        <v>0</v>
      </c>
      <c r="AC210" s="74">
        <f t="shared" si="74"/>
        <v>0</v>
      </c>
      <c r="AD210" s="74">
        <f t="shared" si="75"/>
        <v>0</v>
      </c>
      <c r="AE210" s="74">
        <f t="shared" si="76"/>
        <v>0</v>
      </c>
      <c r="AF210" s="62">
        <f t="shared" si="77"/>
        <v>0</v>
      </c>
      <c r="AI210" s="99"/>
      <c r="AJ210" s="99"/>
      <c r="AK210" s="99">
        <f t="shared" si="78"/>
        <v>0</v>
      </c>
      <c r="AL210" s="99">
        <f t="shared" si="79"/>
        <v>0</v>
      </c>
      <c r="AM210" s="99">
        <f t="shared" si="82"/>
        <v>0</v>
      </c>
      <c r="AN210" s="99">
        <f t="shared" si="83"/>
        <v>1</v>
      </c>
      <c r="AO210" s="99">
        <f t="shared" si="84"/>
        <v>0</v>
      </c>
      <c r="AP210" s="99">
        <f t="shared" si="85"/>
        <v>1</v>
      </c>
    </row>
    <row r="211" spans="1:42" ht="15">
      <c r="A211" s="286" t="s">
        <v>259</v>
      </c>
      <c r="B211" s="121"/>
      <c r="C211" s="13"/>
      <c r="D211" s="103"/>
      <c r="E211" s="10"/>
      <c r="F211" s="14"/>
      <c r="G211" s="14"/>
      <c r="H211" s="14"/>
      <c r="I211" s="14"/>
      <c r="J211" s="14"/>
      <c r="K211" s="14"/>
      <c r="L211" s="108">
        <f t="shared" si="80"/>
        <v>0</v>
      </c>
      <c r="M211" s="12"/>
      <c r="N211" s="66">
        <f>IF($E211='1. Table of contents'!$H$28,F211,F211/'1. Table of contents'!$B$49)</f>
        <v>0</v>
      </c>
      <c r="O211" s="66">
        <f>IF($E211='1. Table of contents'!$H$28,G211,G211/'1. Table of contents'!$B$49)</f>
        <v>0</v>
      </c>
      <c r="P211" s="66">
        <f>IF($E211='1. Table of contents'!$H$28,H211,H211/'1. Table of contents'!$B$49)</f>
        <v>0</v>
      </c>
      <c r="Q211" s="66">
        <f>IF($E211='1. Table of contents'!$H$28,I211,I211/'1. Table of contents'!$B$49)</f>
        <v>0</v>
      </c>
      <c r="R211" s="66">
        <f>IF($E211='1. Table of contents'!$H$28,J211,J211/'1. Table of contents'!$B$49)</f>
        <v>0</v>
      </c>
      <c r="S211" s="66">
        <f>IF($E211='1. Table of contents'!$H$28,K211,K211/'1. Table of contents'!$B$49)</f>
        <v>0</v>
      </c>
      <c r="T211" s="98" t="str">
        <f t="shared" si="81"/>
        <v>.</v>
      </c>
      <c r="V211" s="4"/>
      <c r="W211" s="4" t="str">
        <f t="shared" si="70"/>
        <v>P9 -</v>
      </c>
      <c r="Y211" s="4"/>
      <c r="Z211" s="74">
        <f t="shared" si="71"/>
        <v>0</v>
      </c>
      <c r="AA211" s="74">
        <f t="shared" si="72"/>
        <v>0</v>
      </c>
      <c r="AB211" s="74">
        <f t="shared" si="73"/>
        <v>0</v>
      </c>
      <c r="AC211" s="74">
        <f t="shared" si="74"/>
        <v>0</v>
      </c>
      <c r="AD211" s="74">
        <f t="shared" si="75"/>
        <v>0</v>
      </c>
      <c r="AE211" s="74">
        <f t="shared" si="76"/>
        <v>0</v>
      </c>
      <c r="AF211" s="62">
        <f t="shared" si="77"/>
        <v>0</v>
      </c>
      <c r="AI211" s="99"/>
      <c r="AJ211" s="99"/>
      <c r="AK211" s="99">
        <f t="shared" si="78"/>
        <v>0</v>
      </c>
      <c r="AL211" s="99">
        <f t="shared" si="79"/>
        <v>0</v>
      </c>
      <c r="AM211" s="99">
        <f t="shared" si="82"/>
        <v>0</v>
      </c>
      <c r="AN211" s="99">
        <f t="shared" si="83"/>
        <v>1</v>
      </c>
      <c r="AO211" s="99">
        <f t="shared" si="84"/>
        <v>0</v>
      </c>
      <c r="AP211" s="99">
        <f t="shared" si="85"/>
        <v>1</v>
      </c>
    </row>
    <row r="212" spans="1:42" ht="15">
      <c r="A212" s="286" t="s">
        <v>260</v>
      </c>
      <c r="B212" s="121"/>
      <c r="C212" s="13"/>
      <c r="D212" s="103"/>
      <c r="E212" s="10"/>
      <c r="F212" s="14"/>
      <c r="G212" s="14"/>
      <c r="H212" s="14"/>
      <c r="I212" s="14"/>
      <c r="J212" s="14"/>
      <c r="K212" s="14"/>
      <c r="L212" s="108">
        <f t="shared" si="80"/>
        <v>0</v>
      </c>
      <c r="M212" s="12"/>
      <c r="N212" s="66">
        <f>IF($E212='1. Table of contents'!$H$28,F212,F212/'1. Table of contents'!$B$49)</f>
        <v>0</v>
      </c>
      <c r="O212" s="66">
        <f>IF($E212='1. Table of contents'!$H$28,G212,G212/'1. Table of contents'!$B$49)</f>
        <v>0</v>
      </c>
      <c r="P212" s="66">
        <f>IF($E212='1. Table of contents'!$H$28,H212,H212/'1. Table of contents'!$B$49)</f>
        <v>0</v>
      </c>
      <c r="Q212" s="66">
        <f>IF($E212='1. Table of contents'!$H$28,I212,I212/'1. Table of contents'!$B$49)</f>
        <v>0</v>
      </c>
      <c r="R212" s="66">
        <f>IF($E212='1. Table of contents'!$H$28,J212,J212/'1. Table of contents'!$B$49)</f>
        <v>0</v>
      </c>
      <c r="S212" s="66">
        <f>IF($E212='1. Table of contents'!$H$28,K212,K212/'1. Table of contents'!$B$49)</f>
        <v>0</v>
      </c>
      <c r="T212" s="98" t="str">
        <f aca="true" t="shared" si="86" ref="T212:T221">IF(AP211=1,".","data missing")</f>
        <v>.</v>
      </c>
      <c r="V212" s="4"/>
      <c r="W212" s="4" t="str">
        <f aca="true" t="shared" si="87" ref="W212:W221">W176</f>
        <v>P10 -</v>
      </c>
      <c r="Y212" s="4"/>
      <c r="Z212" s="74">
        <f t="shared" si="71"/>
        <v>0</v>
      </c>
      <c r="AA212" s="74">
        <f t="shared" si="72"/>
        <v>0</v>
      </c>
      <c r="AB212" s="74">
        <f t="shared" si="73"/>
        <v>0</v>
      </c>
      <c r="AC212" s="74">
        <f t="shared" si="74"/>
        <v>0</v>
      </c>
      <c r="AD212" s="74">
        <f t="shared" si="75"/>
        <v>0</v>
      </c>
      <c r="AE212" s="74">
        <f t="shared" si="76"/>
        <v>0</v>
      </c>
      <c r="AF212" s="62">
        <f t="shared" si="77"/>
        <v>0</v>
      </c>
      <c r="AI212" s="99"/>
      <c r="AJ212" s="99"/>
      <c r="AK212" s="99">
        <f t="shared" si="78"/>
        <v>0</v>
      </c>
      <c r="AL212" s="99">
        <f t="shared" si="79"/>
        <v>0</v>
      </c>
      <c r="AM212" s="99">
        <f t="shared" si="82"/>
        <v>0</v>
      </c>
      <c r="AN212" s="99">
        <f aca="true" t="shared" si="88" ref="AN212:AN221">IF(AK212+AL212+AM212=0,1,0)</f>
        <v>1</v>
      </c>
      <c r="AO212" s="99">
        <f aca="true" t="shared" si="89" ref="AO212:AO221">IF(AK212+AL212+AM212=3,1,0)</f>
        <v>0</v>
      </c>
      <c r="AP212" s="99">
        <f aca="true" t="shared" si="90" ref="AP212:AP221">AN212+AO212</f>
        <v>1</v>
      </c>
    </row>
    <row r="213" spans="1:42" ht="15">
      <c r="A213" s="286" t="s">
        <v>261</v>
      </c>
      <c r="B213" s="121"/>
      <c r="C213" s="13"/>
      <c r="D213" s="103"/>
      <c r="E213" s="10"/>
      <c r="F213" s="14"/>
      <c r="G213" s="14"/>
      <c r="H213" s="14"/>
      <c r="I213" s="14"/>
      <c r="J213" s="14"/>
      <c r="K213" s="14"/>
      <c r="L213" s="108">
        <f t="shared" si="80"/>
        <v>0</v>
      </c>
      <c r="M213" s="12"/>
      <c r="N213" s="66">
        <f>IF($E213='1. Table of contents'!$H$28,F213,F213/'1. Table of contents'!$B$49)</f>
        <v>0</v>
      </c>
      <c r="O213" s="66">
        <f>IF($E213='1. Table of contents'!$H$28,G213,G213/'1. Table of contents'!$B$49)</f>
        <v>0</v>
      </c>
      <c r="P213" s="66">
        <f>IF($E213='1. Table of contents'!$H$28,H213,H213/'1. Table of contents'!$B$49)</f>
        <v>0</v>
      </c>
      <c r="Q213" s="66">
        <f>IF($E213='1. Table of contents'!$H$28,I213,I213/'1. Table of contents'!$B$49)</f>
        <v>0</v>
      </c>
      <c r="R213" s="66">
        <f>IF($E213='1. Table of contents'!$H$28,J213,J213/'1. Table of contents'!$B$49)</f>
        <v>0</v>
      </c>
      <c r="S213" s="66">
        <f>IF($E213='1. Table of contents'!$H$28,K213,K213/'1. Table of contents'!$B$49)</f>
        <v>0</v>
      </c>
      <c r="T213" s="98" t="str">
        <f t="shared" si="86"/>
        <v>.</v>
      </c>
      <c r="V213" s="4"/>
      <c r="W213" s="4" t="str">
        <f t="shared" si="87"/>
        <v>P11 -</v>
      </c>
      <c r="Y213" s="4"/>
      <c r="Z213" s="74">
        <f t="shared" si="71"/>
        <v>0</v>
      </c>
      <c r="AA213" s="74">
        <f t="shared" si="72"/>
        <v>0</v>
      </c>
      <c r="AB213" s="74">
        <f t="shared" si="73"/>
        <v>0</v>
      </c>
      <c r="AC213" s="74">
        <f t="shared" si="74"/>
        <v>0</v>
      </c>
      <c r="AD213" s="74">
        <f t="shared" si="75"/>
        <v>0</v>
      </c>
      <c r="AE213" s="74">
        <f t="shared" si="76"/>
        <v>0</v>
      </c>
      <c r="AF213" s="62">
        <f t="shared" si="77"/>
        <v>0</v>
      </c>
      <c r="AI213" s="99"/>
      <c r="AJ213" s="99"/>
      <c r="AK213" s="99">
        <f t="shared" si="78"/>
        <v>0</v>
      </c>
      <c r="AL213" s="99">
        <f t="shared" si="79"/>
        <v>0</v>
      </c>
      <c r="AM213" s="99">
        <f t="shared" si="82"/>
        <v>0</v>
      </c>
      <c r="AN213" s="99">
        <f t="shared" si="88"/>
        <v>1</v>
      </c>
      <c r="AO213" s="99">
        <f t="shared" si="89"/>
        <v>0</v>
      </c>
      <c r="AP213" s="99">
        <f t="shared" si="90"/>
        <v>1</v>
      </c>
    </row>
    <row r="214" spans="1:42" ht="15">
      <c r="A214" s="286" t="s">
        <v>262</v>
      </c>
      <c r="B214" s="121"/>
      <c r="C214" s="13"/>
      <c r="D214" s="103"/>
      <c r="E214" s="10"/>
      <c r="F214" s="14"/>
      <c r="G214" s="14"/>
      <c r="H214" s="14"/>
      <c r="I214" s="14"/>
      <c r="J214" s="14"/>
      <c r="K214" s="14"/>
      <c r="L214" s="108">
        <f t="shared" si="80"/>
        <v>0</v>
      </c>
      <c r="M214" s="12"/>
      <c r="N214" s="66">
        <f>IF($E214='1. Table of contents'!$H$28,F214,F214/'1. Table of contents'!$B$49)</f>
        <v>0</v>
      </c>
      <c r="O214" s="66">
        <f>IF($E214='1. Table of contents'!$H$28,G214,G214/'1. Table of contents'!$B$49)</f>
        <v>0</v>
      </c>
      <c r="P214" s="66">
        <f>IF($E214='1. Table of contents'!$H$28,H214,H214/'1. Table of contents'!$B$49)</f>
        <v>0</v>
      </c>
      <c r="Q214" s="66">
        <f>IF($E214='1. Table of contents'!$H$28,I214,I214/'1. Table of contents'!$B$49)</f>
        <v>0</v>
      </c>
      <c r="R214" s="66">
        <f>IF($E214='1. Table of contents'!$H$28,J214,J214/'1. Table of contents'!$B$49)</f>
        <v>0</v>
      </c>
      <c r="S214" s="66">
        <f>IF($E214='1. Table of contents'!$H$28,K214,K214/'1. Table of contents'!$B$49)</f>
        <v>0</v>
      </c>
      <c r="T214" s="98" t="str">
        <f t="shared" si="86"/>
        <v>.</v>
      </c>
      <c r="V214" s="4"/>
      <c r="W214" s="4" t="str">
        <f t="shared" si="87"/>
        <v>P12 -</v>
      </c>
      <c r="Y214" s="4"/>
      <c r="Z214" s="74">
        <f t="shared" si="71"/>
        <v>0</v>
      </c>
      <c r="AA214" s="74">
        <f t="shared" si="72"/>
        <v>0</v>
      </c>
      <c r="AB214" s="74">
        <f t="shared" si="73"/>
        <v>0</v>
      </c>
      <c r="AC214" s="74">
        <f t="shared" si="74"/>
        <v>0</v>
      </c>
      <c r="AD214" s="74">
        <f t="shared" si="75"/>
        <v>0</v>
      </c>
      <c r="AE214" s="74">
        <f t="shared" si="76"/>
        <v>0</v>
      </c>
      <c r="AF214" s="62">
        <f t="shared" si="77"/>
        <v>0</v>
      </c>
      <c r="AI214" s="99"/>
      <c r="AJ214" s="99"/>
      <c r="AK214" s="99">
        <f t="shared" si="78"/>
        <v>0</v>
      </c>
      <c r="AL214" s="99">
        <f t="shared" si="79"/>
        <v>0</v>
      </c>
      <c r="AM214" s="99">
        <f t="shared" si="82"/>
        <v>0</v>
      </c>
      <c r="AN214" s="99">
        <f t="shared" si="88"/>
        <v>1</v>
      </c>
      <c r="AO214" s="99">
        <f t="shared" si="89"/>
        <v>0</v>
      </c>
      <c r="AP214" s="99">
        <f t="shared" si="90"/>
        <v>1</v>
      </c>
    </row>
    <row r="215" spans="1:42" ht="15">
      <c r="A215" s="286" t="s">
        <v>263</v>
      </c>
      <c r="B215" s="121"/>
      <c r="C215" s="13"/>
      <c r="D215" s="103"/>
      <c r="E215" s="10"/>
      <c r="F215" s="14"/>
      <c r="G215" s="14"/>
      <c r="H215" s="14"/>
      <c r="I215" s="14"/>
      <c r="J215" s="14"/>
      <c r="K215" s="14"/>
      <c r="L215" s="108">
        <f t="shared" si="80"/>
        <v>0</v>
      </c>
      <c r="M215" s="12"/>
      <c r="N215" s="66">
        <f>IF($E215='1. Table of contents'!$H$28,F215,F215/'1. Table of contents'!$B$49)</f>
        <v>0</v>
      </c>
      <c r="O215" s="66">
        <f>IF($E215='1. Table of contents'!$H$28,G215,G215/'1. Table of contents'!$B$49)</f>
        <v>0</v>
      </c>
      <c r="P215" s="66">
        <f>IF($E215='1. Table of contents'!$H$28,H215,H215/'1. Table of contents'!$B$49)</f>
        <v>0</v>
      </c>
      <c r="Q215" s="66">
        <f>IF($E215='1. Table of contents'!$H$28,I215,I215/'1. Table of contents'!$B$49)</f>
        <v>0</v>
      </c>
      <c r="R215" s="66">
        <f>IF($E215='1. Table of contents'!$H$28,J215,J215/'1. Table of contents'!$B$49)</f>
        <v>0</v>
      </c>
      <c r="S215" s="66">
        <f>IF($E215='1. Table of contents'!$H$28,K215,K215/'1. Table of contents'!$B$49)</f>
        <v>0</v>
      </c>
      <c r="T215" s="98" t="str">
        <f t="shared" si="86"/>
        <v>.</v>
      </c>
      <c r="V215" s="4"/>
      <c r="W215" s="4" t="str">
        <f t="shared" si="87"/>
        <v>P13 -</v>
      </c>
      <c r="Y215" s="4"/>
      <c r="Z215" s="74">
        <f t="shared" si="71"/>
        <v>0</v>
      </c>
      <c r="AA215" s="74">
        <f t="shared" si="72"/>
        <v>0</v>
      </c>
      <c r="AB215" s="74">
        <f t="shared" si="73"/>
        <v>0</v>
      </c>
      <c r="AC215" s="74">
        <f t="shared" si="74"/>
        <v>0</v>
      </c>
      <c r="AD215" s="74">
        <f t="shared" si="75"/>
        <v>0</v>
      </c>
      <c r="AE215" s="74">
        <f t="shared" si="76"/>
        <v>0</v>
      </c>
      <c r="AF215" s="62">
        <f t="shared" si="77"/>
        <v>0</v>
      </c>
      <c r="AI215" s="99"/>
      <c r="AJ215" s="99"/>
      <c r="AK215" s="99">
        <f t="shared" si="78"/>
        <v>0</v>
      </c>
      <c r="AL215" s="99">
        <f t="shared" si="79"/>
        <v>0</v>
      </c>
      <c r="AM215" s="99">
        <f t="shared" si="82"/>
        <v>0</v>
      </c>
      <c r="AN215" s="99">
        <f t="shared" si="88"/>
        <v>1</v>
      </c>
      <c r="AO215" s="99">
        <f t="shared" si="89"/>
        <v>0</v>
      </c>
      <c r="AP215" s="99">
        <f t="shared" si="90"/>
        <v>1</v>
      </c>
    </row>
    <row r="216" spans="1:42" ht="15">
      <c r="A216" s="286" t="s">
        <v>264</v>
      </c>
      <c r="B216" s="121"/>
      <c r="C216" s="13"/>
      <c r="D216" s="103"/>
      <c r="E216" s="10"/>
      <c r="F216" s="14"/>
      <c r="G216" s="14"/>
      <c r="H216" s="14"/>
      <c r="I216" s="14"/>
      <c r="J216" s="14"/>
      <c r="K216" s="14"/>
      <c r="L216" s="108">
        <f t="shared" si="80"/>
        <v>0</v>
      </c>
      <c r="M216" s="12"/>
      <c r="N216" s="66">
        <f>IF($E216='1. Table of contents'!$H$28,F216,F216/'1. Table of contents'!$B$49)</f>
        <v>0</v>
      </c>
      <c r="O216" s="66">
        <f>IF($E216='1. Table of contents'!$H$28,G216,G216/'1. Table of contents'!$B$49)</f>
        <v>0</v>
      </c>
      <c r="P216" s="66">
        <f>IF($E216='1. Table of contents'!$H$28,H216,H216/'1. Table of contents'!$B$49)</f>
        <v>0</v>
      </c>
      <c r="Q216" s="66">
        <f>IF($E216='1. Table of contents'!$H$28,I216,I216/'1. Table of contents'!$B$49)</f>
        <v>0</v>
      </c>
      <c r="R216" s="66">
        <f>IF($E216='1. Table of contents'!$H$28,J216,J216/'1. Table of contents'!$B$49)</f>
        <v>0</v>
      </c>
      <c r="S216" s="66">
        <f>IF($E216='1. Table of contents'!$H$28,K216,K216/'1. Table of contents'!$B$49)</f>
        <v>0</v>
      </c>
      <c r="T216" s="98" t="str">
        <f t="shared" si="86"/>
        <v>.</v>
      </c>
      <c r="V216" s="4"/>
      <c r="W216" s="4" t="str">
        <f t="shared" si="87"/>
        <v>P14 -</v>
      </c>
      <c r="Y216" s="4"/>
      <c r="Z216" s="74">
        <f t="shared" si="71"/>
        <v>0</v>
      </c>
      <c r="AA216" s="74">
        <f t="shared" si="72"/>
        <v>0</v>
      </c>
      <c r="AB216" s="74">
        <f t="shared" si="73"/>
        <v>0</v>
      </c>
      <c r="AC216" s="74">
        <f t="shared" si="74"/>
        <v>0</v>
      </c>
      <c r="AD216" s="74">
        <f t="shared" si="75"/>
        <v>0</v>
      </c>
      <c r="AE216" s="74">
        <f t="shared" si="76"/>
        <v>0</v>
      </c>
      <c r="AF216" s="62">
        <f t="shared" si="77"/>
        <v>0</v>
      </c>
      <c r="AI216" s="99"/>
      <c r="AJ216" s="99"/>
      <c r="AK216" s="99">
        <f t="shared" si="78"/>
        <v>0</v>
      </c>
      <c r="AL216" s="99">
        <f t="shared" si="79"/>
        <v>0</v>
      </c>
      <c r="AM216" s="99">
        <f t="shared" si="82"/>
        <v>0</v>
      </c>
      <c r="AN216" s="99">
        <f t="shared" si="88"/>
        <v>1</v>
      </c>
      <c r="AO216" s="99">
        <f t="shared" si="89"/>
        <v>0</v>
      </c>
      <c r="AP216" s="99">
        <f t="shared" si="90"/>
        <v>1</v>
      </c>
    </row>
    <row r="217" spans="1:42" ht="15">
      <c r="A217" s="286" t="s">
        <v>265</v>
      </c>
      <c r="B217" s="121"/>
      <c r="C217" s="13"/>
      <c r="D217" s="103"/>
      <c r="E217" s="10"/>
      <c r="F217" s="14"/>
      <c r="G217" s="14"/>
      <c r="H217" s="14"/>
      <c r="I217" s="14"/>
      <c r="J217" s="14"/>
      <c r="K217" s="14"/>
      <c r="L217" s="108">
        <f t="shared" si="80"/>
        <v>0</v>
      </c>
      <c r="M217" s="12"/>
      <c r="N217" s="66">
        <f>IF($E217='1. Table of contents'!$H$28,F217,F217/'1. Table of contents'!$B$49)</f>
        <v>0</v>
      </c>
      <c r="O217" s="66">
        <f>IF($E217='1. Table of contents'!$H$28,G217,G217/'1. Table of contents'!$B$49)</f>
        <v>0</v>
      </c>
      <c r="P217" s="66">
        <f>IF($E217='1. Table of contents'!$H$28,H217,H217/'1. Table of contents'!$B$49)</f>
        <v>0</v>
      </c>
      <c r="Q217" s="66">
        <f>IF($E217='1. Table of contents'!$H$28,I217,I217/'1. Table of contents'!$B$49)</f>
        <v>0</v>
      </c>
      <c r="R217" s="66">
        <f>IF($E217='1. Table of contents'!$H$28,J217,J217/'1. Table of contents'!$B$49)</f>
        <v>0</v>
      </c>
      <c r="S217" s="66">
        <f>IF($E217='1. Table of contents'!$H$28,K217,K217/'1. Table of contents'!$B$49)</f>
        <v>0</v>
      </c>
      <c r="T217" s="98" t="str">
        <f t="shared" si="86"/>
        <v>.</v>
      </c>
      <c r="V217" s="4"/>
      <c r="W217" s="4" t="str">
        <f t="shared" si="87"/>
        <v>P15 -</v>
      </c>
      <c r="Y217" s="4"/>
      <c r="Z217" s="74">
        <f t="shared" si="71"/>
        <v>0</v>
      </c>
      <c r="AA217" s="74">
        <f t="shared" si="72"/>
        <v>0</v>
      </c>
      <c r="AB217" s="74">
        <f t="shared" si="73"/>
        <v>0</v>
      </c>
      <c r="AC217" s="74">
        <f t="shared" si="74"/>
        <v>0</v>
      </c>
      <c r="AD217" s="74">
        <f t="shared" si="75"/>
        <v>0</v>
      </c>
      <c r="AE217" s="74">
        <f t="shared" si="76"/>
        <v>0</v>
      </c>
      <c r="AF217" s="62">
        <f t="shared" si="77"/>
        <v>0</v>
      </c>
      <c r="AI217" s="99"/>
      <c r="AJ217" s="99"/>
      <c r="AK217" s="99">
        <f t="shared" si="78"/>
        <v>0</v>
      </c>
      <c r="AL217" s="99">
        <f t="shared" si="79"/>
        <v>0</v>
      </c>
      <c r="AM217" s="99">
        <f t="shared" si="82"/>
        <v>0</v>
      </c>
      <c r="AN217" s="99">
        <f t="shared" si="88"/>
        <v>1</v>
      </c>
      <c r="AO217" s="99">
        <f t="shared" si="89"/>
        <v>0</v>
      </c>
      <c r="AP217" s="99">
        <f t="shared" si="90"/>
        <v>1</v>
      </c>
    </row>
    <row r="218" spans="1:42" ht="15">
      <c r="A218" s="286" t="s">
        <v>266</v>
      </c>
      <c r="B218" s="121"/>
      <c r="C218" s="13"/>
      <c r="D218" s="103"/>
      <c r="E218" s="10"/>
      <c r="F218" s="14"/>
      <c r="G218" s="14"/>
      <c r="H218" s="14"/>
      <c r="I218" s="14"/>
      <c r="J218" s="14"/>
      <c r="K218" s="14"/>
      <c r="L218" s="108">
        <f t="shared" si="80"/>
        <v>0</v>
      </c>
      <c r="M218" s="12"/>
      <c r="N218" s="66">
        <f>IF($E218='1. Table of contents'!$H$28,F218,F218/'1. Table of contents'!$B$49)</f>
        <v>0</v>
      </c>
      <c r="O218" s="66">
        <f>IF($E218='1. Table of contents'!$H$28,G218,G218/'1. Table of contents'!$B$49)</f>
        <v>0</v>
      </c>
      <c r="P218" s="66">
        <f>IF($E218='1. Table of contents'!$H$28,H218,H218/'1. Table of contents'!$B$49)</f>
        <v>0</v>
      </c>
      <c r="Q218" s="66">
        <f>IF($E218='1. Table of contents'!$H$28,I218,I218/'1. Table of contents'!$B$49)</f>
        <v>0</v>
      </c>
      <c r="R218" s="66">
        <f>IF($E218='1. Table of contents'!$H$28,J218,J218/'1. Table of contents'!$B$49)</f>
        <v>0</v>
      </c>
      <c r="S218" s="66">
        <f>IF($E218='1. Table of contents'!$H$28,K218,K218/'1. Table of contents'!$B$49)</f>
        <v>0</v>
      </c>
      <c r="T218" s="98" t="str">
        <f t="shared" si="86"/>
        <v>.</v>
      </c>
      <c r="V218" s="4"/>
      <c r="W218" s="4" t="str">
        <f t="shared" si="87"/>
        <v>P16 -</v>
      </c>
      <c r="Y218" s="4"/>
      <c r="Z218" s="74">
        <f t="shared" si="71"/>
        <v>0</v>
      </c>
      <c r="AA218" s="74">
        <f t="shared" si="72"/>
        <v>0</v>
      </c>
      <c r="AB218" s="74">
        <f t="shared" si="73"/>
        <v>0</v>
      </c>
      <c r="AC218" s="74">
        <f t="shared" si="74"/>
        <v>0</v>
      </c>
      <c r="AD218" s="74">
        <f t="shared" si="75"/>
        <v>0</v>
      </c>
      <c r="AE218" s="74">
        <f t="shared" si="76"/>
        <v>0</v>
      </c>
      <c r="AF218" s="62">
        <f t="shared" si="77"/>
        <v>0</v>
      </c>
      <c r="AI218" s="99"/>
      <c r="AJ218" s="99"/>
      <c r="AK218" s="99">
        <f t="shared" si="78"/>
        <v>0</v>
      </c>
      <c r="AL218" s="99">
        <f t="shared" si="79"/>
        <v>0</v>
      </c>
      <c r="AM218" s="99">
        <f t="shared" si="82"/>
        <v>0</v>
      </c>
      <c r="AN218" s="99">
        <f t="shared" si="88"/>
        <v>1</v>
      </c>
      <c r="AO218" s="99">
        <f t="shared" si="89"/>
        <v>0</v>
      </c>
      <c r="AP218" s="99">
        <f t="shared" si="90"/>
        <v>1</v>
      </c>
    </row>
    <row r="219" spans="1:42" ht="15">
      <c r="A219" s="286" t="s">
        <v>267</v>
      </c>
      <c r="B219" s="121"/>
      <c r="C219" s="13"/>
      <c r="D219" s="103"/>
      <c r="E219" s="10"/>
      <c r="F219" s="14"/>
      <c r="G219" s="14"/>
      <c r="H219" s="14"/>
      <c r="I219" s="14"/>
      <c r="J219" s="14"/>
      <c r="K219" s="14"/>
      <c r="L219" s="108">
        <f t="shared" si="80"/>
        <v>0</v>
      </c>
      <c r="M219" s="12"/>
      <c r="N219" s="66">
        <f>IF($E219='1. Table of contents'!$H$28,F219,F219/'1. Table of contents'!$B$49)</f>
        <v>0</v>
      </c>
      <c r="O219" s="66">
        <f>IF($E219='1. Table of contents'!$H$28,G219,G219/'1. Table of contents'!$B$49)</f>
        <v>0</v>
      </c>
      <c r="P219" s="66">
        <f>IF($E219='1. Table of contents'!$H$28,H219,H219/'1. Table of contents'!$B$49)</f>
        <v>0</v>
      </c>
      <c r="Q219" s="66">
        <f>IF($E219='1. Table of contents'!$H$28,I219,I219/'1. Table of contents'!$B$49)</f>
        <v>0</v>
      </c>
      <c r="R219" s="66">
        <f>IF($E219='1. Table of contents'!$H$28,J219,J219/'1. Table of contents'!$B$49)</f>
        <v>0</v>
      </c>
      <c r="S219" s="66">
        <f>IF($E219='1. Table of contents'!$H$28,K219,K219/'1. Table of contents'!$B$49)</f>
        <v>0</v>
      </c>
      <c r="T219" s="98" t="str">
        <f t="shared" si="86"/>
        <v>.</v>
      </c>
      <c r="V219" s="4"/>
      <c r="W219" s="4" t="str">
        <f t="shared" si="87"/>
        <v>P17 -</v>
      </c>
      <c r="Y219" s="4"/>
      <c r="Z219" s="74">
        <f t="shared" si="71"/>
        <v>0</v>
      </c>
      <c r="AA219" s="74">
        <f t="shared" si="72"/>
        <v>0</v>
      </c>
      <c r="AB219" s="74">
        <f t="shared" si="73"/>
        <v>0</v>
      </c>
      <c r="AC219" s="74">
        <f t="shared" si="74"/>
        <v>0</v>
      </c>
      <c r="AD219" s="74">
        <f t="shared" si="75"/>
        <v>0</v>
      </c>
      <c r="AE219" s="74">
        <f t="shared" si="76"/>
        <v>0</v>
      </c>
      <c r="AF219" s="62">
        <f t="shared" si="77"/>
        <v>0</v>
      </c>
      <c r="AI219" s="99"/>
      <c r="AJ219" s="99"/>
      <c r="AK219" s="99">
        <f t="shared" si="78"/>
        <v>0</v>
      </c>
      <c r="AL219" s="99">
        <f t="shared" si="79"/>
        <v>0</v>
      </c>
      <c r="AM219" s="99">
        <f t="shared" si="82"/>
        <v>0</v>
      </c>
      <c r="AN219" s="99">
        <f t="shared" si="88"/>
        <v>1</v>
      </c>
      <c r="AO219" s="99">
        <f t="shared" si="89"/>
        <v>0</v>
      </c>
      <c r="AP219" s="99">
        <f t="shared" si="90"/>
        <v>1</v>
      </c>
    </row>
    <row r="220" spans="1:42" ht="15">
      <c r="A220" s="286" t="s">
        <v>268</v>
      </c>
      <c r="B220" s="121"/>
      <c r="C220" s="13"/>
      <c r="D220" s="103"/>
      <c r="E220" s="10"/>
      <c r="F220" s="14"/>
      <c r="G220" s="14"/>
      <c r="H220" s="14"/>
      <c r="I220" s="14"/>
      <c r="J220" s="14"/>
      <c r="K220" s="14"/>
      <c r="L220" s="108">
        <f t="shared" si="80"/>
        <v>0</v>
      </c>
      <c r="M220" s="12"/>
      <c r="N220" s="66">
        <f>IF($E220='1. Table of contents'!$H$28,F220,F220/'1. Table of contents'!$B$49)</f>
        <v>0</v>
      </c>
      <c r="O220" s="66">
        <f>IF($E220='1. Table of contents'!$H$28,G220,G220/'1. Table of contents'!$B$49)</f>
        <v>0</v>
      </c>
      <c r="P220" s="66">
        <f>IF($E220='1. Table of contents'!$H$28,H220,H220/'1. Table of contents'!$B$49)</f>
        <v>0</v>
      </c>
      <c r="Q220" s="66">
        <f>IF($E220='1. Table of contents'!$H$28,I220,I220/'1. Table of contents'!$B$49)</f>
        <v>0</v>
      </c>
      <c r="R220" s="66">
        <f>IF($E220='1. Table of contents'!$H$28,J220,J220/'1. Table of contents'!$B$49)</f>
        <v>0</v>
      </c>
      <c r="S220" s="66">
        <f>IF($E220='1. Table of contents'!$H$28,K220,K220/'1. Table of contents'!$B$49)</f>
        <v>0</v>
      </c>
      <c r="T220" s="98" t="str">
        <f t="shared" si="86"/>
        <v>.</v>
      </c>
      <c r="V220" s="4"/>
      <c r="W220" s="4" t="str">
        <f t="shared" si="87"/>
        <v>P18 -</v>
      </c>
      <c r="Y220" s="4"/>
      <c r="Z220" s="74">
        <f t="shared" si="71"/>
        <v>0</v>
      </c>
      <c r="AA220" s="74">
        <f t="shared" si="72"/>
        <v>0</v>
      </c>
      <c r="AB220" s="74">
        <f t="shared" si="73"/>
        <v>0</v>
      </c>
      <c r="AC220" s="74">
        <f t="shared" si="74"/>
        <v>0</v>
      </c>
      <c r="AD220" s="74">
        <f t="shared" si="75"/>
        <v>0</v>
      </c>
      <c r="AE220" s="74">
        <f t="shared" si="76"/>
        <v>0</v>
      </c>
      <c r="AF220" s="62">
        <f t="shared" si="77"/>
        <v>0</v>
      </c>
      <c r="AI220" s="99"/>
      <c r="AJ220" s="99"/>
      <c r="AK220" s="99">
        <f t="shared" si="78"/>
        <v>0</v>
      </c>
      <c r="AL220" s="99">
        <f t="shared" si="79"/>
        <v>0</v>
      </c>
      <c r="AM220" s="99">
        <f t="shared" si="82"/>
        <v>0</v>
      </c>
      <c r="AN220" s="99">
        <f t="shared" si="88"/>
        <v>1</v>
      </c>
      <c r="AO220" s="99">
        <f t="shared" si="89"/>
        <v>0</v>
      </c>
      <c r="AP220" s="99">
        <f t="shared" si="90"/>
        <v>1</v>
      </c>
    </row>
    <row r="221" spans="1:42" ht="15">
      <c r="A221" s="286" t="s">
        <v>269</v>
      </c>
      <c r="B221" s="121"/>
      <c r="C221" s="13"/>
      <c r="D221" s="103"/>
      <c r="E221" s="10"/>
      <c r="F221" s="14"/>
      <c r="G221" s="14"/>
      <c r="H221" s="14"/>
      <c r="I221" s="14"/>
      <c r="J221" s="14"/>
      <c r="K221" s="14"/>
      <c r="L221" s="108">
        <f t="shared" si="80"/>
        <v>0</v>
      </c>
      <c r="M221" s="12"/>
      <c r="N221" s="66">
        <f>IF($E221='1. Table of contents'!$H$28,F221,F221/'1. Table of contents'!$B$49)</f>
        <v>0</v>
      </c>
      <c r="O221" s="66">
        <f>IF($E221='1. Table of contents'!$H$28,G221,G221/'1. Table of contents'!$B$49)</f>
        <v>0</v>
      </c>
      <c r="P221" s="66">
        <f>IF($E221='1. Table of contents'!$H$28,H221,H221/'1. Table of contents'!$B$49)</f>
        <v>0</v>
      </c>
      <c r="Q221" s="66">
        <f>IF($E221='1. Table of contents'!$H$28,I221,I221/'1. Table of contents'!$B$49)</f>
        <v>0</v>
      </c>
      <c r="R221" s="66">
        <f>IF($E221='1. Table of contents'!$H$28,J221,J221/'1. Table of contents'!$B$49)</f>
        <v>0</v>
      </c>
      <c r="S221" s="66">
        <f>IF($E221='1. Table of contents'!$H$28,K221,K221/'1. Table of contents'!$B$49)</f>
        <v>0</v>
      </c>
      <c r="T221" s="98" t="str">
        <f t="shared" si="86"/>
        <v>.</v>
      </c>
      <c r="V221" s="4"/>
      <c r="W221" s="4" t="str">
        <f t="shared" si="87"/>
        <v>P19 -</v>
      </c>
      <c r="Y221" s="4"/>
      <c r="Z221" s="74">
        <f t="shared" si="71"/>
        <v>0</v>
      </c>
      <c r="AA221" s="74">
        <f t="shared" si="72"/>
        <v>0</v>
      </c>
      <c r="AB221" s="74">
        <f t="shared" si="73"/>
        <v>0</v>
      </c>
      <c r="AC221" s="74">
        <f t="shared" si="74"/>
        <v>0</v>
      </c>
      <c r="AD221" s="74">
        <f t="shared" si="75"/>
        <v>0</v>
      </c>
      <c r="AE221" s="74">
        <f t="shared" si="76"/>
        <v>0</v>
      </c>
      <c r="AF221" s="62">
        <f t="shared" si="77"/>
        <v>0</v>
      </c>
      <c r="AI221" s="99"/>
      <c r="AJ221" s="99"/>
      <c r="AK221" s="99">
        <f t="shared" si="78"/>
        <v>0</v>
      </c>
      <c r="AL221" s="99">
        <f t="shared" si="79"/>
        <v>0</v>
      </c>
      <c r="AM221" s="99">
        <f t="shared" si="82"/>
        <v>0</v>
      </c>
      <c r="AN221" s="99">
        <f t="shared" si="88"/>
        <v>1</v>
      </c>
      <c r="AO221" s="99">
        <f t="shared" si="89"/>
        <v>0</v>
      </c>
      <c r="AP221" s="99">
        <f t="shared" si="90"/>
        <v>1</v>
      </c>
    </row>
    <row r="222" spans="1:42" ht="15">
      <c r="A222" s="286" t="s">
        <v>270</v>
      </c>
      <c r="B222" s="121"/>
      <c r="C222" s="13"/>
      <c r="D222" s="103"/>
      <c r="E222" s="10"/>
      <c r="F222" s="14"/>
      <c r="G222" s="14"/>
      <c r="H222" s="14"/>
      <c r="I222" s="14"/>
      <c r="J222" s="14"/>
      <c r="K222" s="14"/>
      <c r="L222" s="108">
        <f t="shared" si="80"/>
        <v>0</v>
      </c>
      <c r="M222" s="12"/>
      <c r="N222" s="66">
        <f>IF($E222='1. Table of contents'!$H$28,F222,F222/'1. Table of contents'!$B$49)</f>
        <v>0</v>
      </c>
      <c r="O222" s="66">
        <f>IF($E222='1. Table of contents'!$H$28,G222,G222/'1. Table of contents'!$B$49)</f>
        <v>0</v>
      </c>
      <c r="P222" s="66">
        <f>IF($E222='1. Table of contents'!$H$28,H222,H222/'1. Table of contents'!$B$49)</f>
        <v>0</v>
      </c>
      <c r="Q222" s="66">
        <f>IF($E222='1. Table of contents'!$H$28,I222,I222/'1. Table of contents'!$B$49)</f>
        <v>0</v>
      </c>
      <c r="R222" s="66">
        <f>IF($E222='1. Table of contents'!$H$28,J222,J222/'1. Table of contents'!$B$49)</f>
        <v>0</v>
      </c>
      <c r="S222" s="66">
        <f>IF($E222='1. Table of contents'!$H$28,K222,K222/'1. Table of contents'!$B$49)</f>
        <v>0</v>
      </c>
      <c r="T222" s="98" t="str">
        <f>IF(AP211=1,".","data missing")</f>
        <v>.</v>
      </c>
      <c r="U222" s="76">
        <f>SUM(N203:S222)</f>
        <v>0</v>
      </c>
      <c r="V222" s="4"/>
      <c r="W222" s="4" t="str">
        <f>W186</f>
        <v>P20 -</v>
      </c>
      <c r="Y222" s="4"/>
      <c r="Z222" s="74">
        <f t="shared" si="71"/>
        <v>0</v>
      </c>
      <c r="AA222" s="74">
        <f t="shared" si="72"/>
        <v>0</v>
      </c>
      <c r="AB222" s="74">
        <f t="shared" si="73"/>
        <v>0</v>
      </c>
      <c r="AC222" s="74">
        <f t="shared" si="74"/>
        <v>0</v>
      </c>
      <c r="AD222" s="74">
        <f t="shared" si="75"/>
        <v>0</v>
      </c>
      <c r="AE222" s="74">
        <f t="shared" si="76"/>
        <v>0</v>
      </c>
      <c r="AF222" s="62">
        <f t="shared" si="77"/>
        <v>0</v>
      </c>
      <c r="AI222" s="99"/>
      <c r="AJ222" s="99"/>
      <c r="AK222" s="99">
        <f t="shared" si="78"/>
        <v>0</v>
      </c>
      <c r="AL222" s="99">
        <f t="shared" si="79"/>
        <v>0</v>
      </c>
      <c r="AM222" s="99">
        <f t="shared" si="82"/>
        <v>0</v>
      </c>
      <c r="AN222" s="99">
        <f t="shared" si="83"/>
        <v>1</v>
      </c>
      <c r="AO222" s="99">
        <f t="shared" si="84"/>
        <v>0</v>
      </c>
      <c r="AP222" s="99">
        <f t="shared" si="85"/>
        <v>1</v>
      </c>
    </row>
    <row r="223" spans="1:42" ht="15">
      <c r="A223" s="185" t="s">
        <v>213</v>
      </c>
      <c r="B223" s="180"/>
      <c r="C223" s="177"/>
      <c r="D223" s="177"/>
      <c r="E223" s="106"/>
      <c r="F223" s="107">
        <f aca="true" t="shared" si="91" ref="F223:K223">SUM(N203:N222)</f>
        <v>0</v>
      </c>
      <c r="G223" s="107">
        <f t="shared" si="91"/>
        <v>0</v>
      </c>
      <c r="H223" s="107">
        <f t="shared" si="91"/>
        <v>0</v>
      </c>
      <c r="I223" s="107">
        <f t="shared" si="91"/>
        <v>0</v>
      </c>
      <c r="J223" s="107">
        <f t="shared" si="91"/>
        <v>0</v>
      </c>
      <c r="K223" s="107">
        <f t="shared" si="91"/>
        <v>0</v>
      </c>
      <c r="L223" s="108">
        <f>SUM(L203:L222)</f>
        <v>0</v>
      </c>
      <c r="M223" s="216">
        <f>SUM(M203:M222)</f>
        <v>0</v>
      </c>
      <c r="N223" s="232">
        <f aca="true" t="shared" si="92" ref="N223:S223">+N203+N204+N205+N206+N207+N208+N209+N210+N211+N222</f>
        <v>0</v>
      </c>
      <c r="O223" s="232">
        <f t="shared" si="92"/>
        <v>0</v>
      </c>
      <c r="P223" s="232">
        <f t="shared" si="92"/>
        <v>0</v>
      </c>
      <c r="Q223" s="232">
        <f t="shared" si="92"/>
        <v>0</v>
      </c>
      <c r="R223" s="232">
        <f t="shared" si="92"/>
        <v>0</v>
      </c>
      <c r="S223" s="232">
        <f t="shared" si="92"/>
        <v>0</v>
      </c>
      <c r="V223" s="4"/>
      <c r="W223" s="4">
        <f>W187</f>
        <v>0</v>
      </c>
      <c r="Y223" s="4"/>
      <c r="Z223" s="74">
        <f t="shared" si="71"/>
        <v>0</v>
      </c>
      <c r="AA223" s="74">
        <f t="shared" si="72"/>
        <v>0</v>
      </c>
      <c r="AB223" s="74">
        <f t="shared" si="73"/>
        <v>0</v>
      </c>
      <c r="AC223" s="74">
        <f t="shared" si="74"/>
        <v>0</v>
      </c>
      <c r="AD223" s="74">
        <f t="shared" si="75"/>
        <v>0</v>
      </c>
      <c r="AE223" s="74">
        <f t="shared" si="76"/>
        <v>0</v>
      </c>
      <c r="AF223" s="62">
        <f t="shared" si="77"/>
        <v>0</v>
      </c>
      <c r="AI223" s="99"/>
      <c r="AJ223" s="99"/>
      <c r="AK223" s="99">
        <f t="shared" si="78"/>
        <v>0</v>
      </c>
      <c r="AL223" s="99">
        <f t="shared" si="79"/>
        <v>0</v>
      </c>
      <c r="AM223" s="99">
        <f t="shared" si="82"/>
        <v>0</v>
      </c>
      <c r="AN223" s="99">
        <f t="shared" si="83"/>
        <v>1</v>
      </c>
      <c r="AO223" s="99">
        <f t="shared" si="84"/>
        <v>0</v>
      </c>
      <c r="AP223" s="99">
        <f t="shared" si="85"/>
        <v>1</v>
      </c>
    </row>
    <row r="224" spans="1:42" ht="21.75" customHeight="1">
      <c r="A224" s="400" t="s">
        <v>166</v>
      </c>
      <c r="B224" s="400"/>
      <c r="C224" s="400"/>
      <c r="D224" s="400"/>
      <c r="E224" s="400"/>
      <c r="F224" s="400"/>
      <c r="G224" s="400"/>
      <c r="H224" s="400"/>
      <c r="I224" s="400"/>
      <c r="J224" s="400"/>
      <c r="K224" s="400"/>
      <c r="L224" s="400"/>
      <c r="M224" s="400"/>
      <c r="N224" s="136"/>
      <c r="O224" s="132"/>
      <c r="P224" s="79"/>
      <c r="Q224" s="79"/>
      <c r="R224" s="79"/>
      <c r="S224" s="79"/>
      <c r="T224" s="79"/>
      <c r="U224" s="79"/>
      <c r="V224" s="79"/>
      <c r="W224" s="79"/>
      <c r="Y224" s="4"/>
      <c r="Z224" s="74">
        <f>SUMIF($D$203:$D$222,#REF!,N$203:N$222)+SUMIF($D$237:$D$256,#REF!,N$237:N$256)</f>
        <v>0</v>
      </c>
      <c r="AA224" s="74">
        <f>SUMIF($D$203:$D$222,#REF!,O$203:O$222)+SUMIF($D$237:$D$256,#REF!,O$237:O$256)</f>
        <v>0</v>
      </c>
      <c r="AB224" s="74">
        <f>SUMIF($D$203:$D$222,#REF!,P$203:P$222)+SUMIF($D$237:$D$256,#REF!,P$237:P$256)</f>
        <v>0</v>
      </c>
      <c r="AC224" s="74">
        <f>SUMIF($D$203:$D$222,#REF!,Q$203:Q$222)+SUMIF($D$237:$D$256,#REF!,Q$237:Q$256)</f>
        <v>0</v>
      </c>
      <c r="AD224" s="74">
        <f>SUMIF($D$203:$D$222,#REF!,R$203:R$222)+SUMIF($D$237:$D$256,#REF!,R$237:R$256)</f>
        <v>0</v>
      </c>
      <c r="AE224" s="74">
        <f>SUMIF($D$203:$D$222,#REF!,S$203:S$222)+SUMIF($D$237:$D$256,#REF!,S$237:S$256)</f>
        <v>0</v>
      </c>
      <c r="AF224" s="62">
        <f t="shared" si="77"/>
        <v>0</v>
      </c>
      <c r="AI224" s="99"/>
      <c r="AJ224" s="99"/>
      <c r="AK224" s="99">
        <f t="shared" si="78"/>
        <v>0</v>
      </c>
      <c r="AL224" s="99">
        <f t="shared" si="79"/>
        <v>0</v>
      </c>
      <c r="AM224" s="99">
        <f>IF(F224+G224+H224+I224+J224+K224+L224+M224=0,0,1)</f>
        <v>0</v>
      </c>
      <c r="AN224" s="99">
        <f>IF(AK224+AL224+AM224=0,1,0)</f>
        <v>1</v>
      </c>
      <c r="AO224" s="99">
        <f>IF(AK224+AL224+AM224=3,1,0)</f>
        <v>0</v>
      </c>
      <c r="AP224" s="99">
        <f>AN224+AO224</f>
        <v>1</v>
      </c>
    </row>
    <row r="225" spans="1:48" ht="15" customHeight="1">
      <c r="A225" s="402"/>
      <c r="B225" s="400"/>
      <c r="C225" s="400"/>
      <c r="D225" s="400"/>
      <c r="E225" s="400"/>
      <c r="F225" s="400"/>
      <c r="G225" s="400"/>
      <c r="H225" s="400"/>
      <c r="I225" s="400"/>
      <c r="J225" s="400"/>
      <c r="K225" s="400"/>
      <c r="L225" s="400"/>
      <c r="M225" s="400"/>
      <c r="N225" s="136"/>
      <c r="O225" s="132"/>
      <c r="P225" s="79"/>
      <c r="Q225" s="79"/>
      <c r="R225" s="79"/>
      <c r="S225" s="79"/>
      <c r="T225" s="79"/>
      <c r="U225" s="79"/>
      <c r="V225" s="79"/>
      <c r="W225" s="79"/>
      <c r="Y225" s="4"/>
      <c r="AA225" s="4">
        <f aca="true" t="shared" si="93" ref="AA225:AA232">AA189</f>
        <v>0</v>
      </c>
      <c r="AD225" s="74" t="e">
        <f>SUMIF($D$203:$D$222,$AA225,#REF!)+SUMIF($D$237:$D$256,$AA225,#REF!)</f>
        <v>#REF!</v>
      </c>
      <c r="AE225" s="74" t="e">
        <f>SUMIF($D$203:$D$222,$AA225,#REF!)+SUMIF($D$237:$D$256,$AA225,#REF!)</f>
        <v>#REF!</v>
      </c>
      <c r="AF225" s="74">
        <f aca="true" t="shared" si="94" ref="AF225:AK232">SUMIF($D$203:$D$222,$AA225,N$203:N$222)+SUMIF($D$237:$D$256,$AA225,N$237:N$256)</f>
        <v>0</v>
      </c>
      <c r="AG225" s="74">
        <f t="shared" si="94"/>
        <v>0</v>
      </c>
      <c r="AH225" s="74">
        <f t="shared" si="94"/>
        <v>0</v>
      </c>
      <c r="AI225" s="74">
        <f t="shared" si="94"/>
        <v>0</v>
      </c>
      <c r="AJ225" s="74">
        <f t="shared" si="94"/>
        <v>0</v>
      </c>
      <c r="AK225" s="74">
        <f t="shared" si="94"/>
        <v>0</v>
      </c>
      <c r="AL225" s="62" t="e">
        <f aca="true" t="shared" si="95" ref="AL225:AL232">SUM(AD225:AK225)</f>
        <v>#REF!</v>
      </c>
      <c r="AO225" s="99"/>
      <c r="AP225" s="99"/>
      <c r="AQ225" s="99">
        <f aca="true" t="shared" si="96" ref="AQ225:AQ232">IF(D225=AZ225,0,1)</f>
        <v>0</v>
      </c>
      <c r="AR225" s="99">
        <f aca="true" t="shared" si="97" ref="AR225:AR232">IF(E225=AZ225,0,1)</f>
        <v>0</v>
      </c>
      <c r="AS225" s="99">
        <f aca="true" t="shared" si="98" ref="AS225:AS232">IF(F225+G225+H225+I225+J225+K225+L225+M225=0,0,1)</f>
        <v>0</v>
      </c>
      <c r="AT225" s="99">
        <f aca="true" t="shared" si="99" ref="AT225:AT232">IF(AQ225+AR225+AS225=0,1,0)</f>
        <v>1</v>
      </c>
      <c r="AU225" s="99">
        <f aca="true" t="shared" si="100" ref="AU225:AU232">IF(AQ225+AR225+AS225=3,1,0)</f>
        <v>0</v>
      </c>
      <c r="AV225" s="99">
        <f aca="true" t="shared" si="101" ref="AV225:AV232">AT225+AU225</f>
        <v>1</v>
      </c>
    </row>
    <row r="226" spans="1:48" ht="15">
      <c r="A226" s="188"/>
      <c r="B226" s="181"/>
      <c r="C226" s="182"/>
      <c r="D226" s="182"/>
      <c r="E226" s="134"/>
      <c r="F226" s="135"/>
      <c r="G226" s="135"/>
      <c r="H226" s="135"/>
      <c r="I226" s="135"/>
      <c r="J226" s="135"/>
      <c r="K226" s="135"/>
      <c r="L226" s="135"/>
      <c r="M226" s="135"/>
      <c r="N226" s="136"/>
      <c r="O226" s="132"/>
      <c r="P226" s="79"/>
      <c r="Q226" s="79"/>
      <c r="R226" s="79"/>
      <c r="S226" s="79"/>
      <c r="T226" s="79"/>
      <c r="U226" s="79"/>
      <c r="V226" s="79"/>
      <c r="W226" s="79"/>
      <c r="Y226" s="4"/>
      <c r="AA226" s="4">
        <f t="shared" si="93"/>
        <v>0</v>
      </c>
      <c r="AD226" s="74" t="e">
        <f>SUMIF($D$203:$D$222,$AA226,#REF!)+SUMIF($D$237:$D$256,$AA226,#REF!)</f>
        <v>#REF!</v>
      </c>
      <c r="AE226" s="74" t="e">
        <f>SUMIF($D$203:$D$222,$AA226,#REF!)+SUMIF($D$237:$D$256,$AA226,#REF!)</f>
        <v>#REF!</v>
      </c>
      <c r="AF226" s="74">
        <f t="shared" si="94"/>
        <v>0</v>
      </c>
      <c r="AG226" s="74">
        <f t="shared" si="94"/>
        <v>0</v>
      </c>
      <c r="AH226" s="74">
        <f t="shared" si="94"/>
        <v>0</v>
      </c>
      <c r="AI226" s="74">
        <f t="shared" si="94"/>
        <v>0</v>
      </c>
      <c r="AJ226" s="74">
        <f t="shared" si="94"/>
        <v>0</v>
      </c>
      <c r="AK226" s="74">
        <f t="shared" si="94"/>
        <v>0</v>
      </c>
      <c r="AL226" s="62" t="e">
        <f t="shared" si="95"/>
        <v>#REF!</v>
      </c>
      <c r="AO226" s="99"/>
      <c r="AP226" s="99"/>
      <c r="AQ226" s="99">
        <f t="shared" si="96"/>
        <v>0</v>
      </c>
      <c r="AR226" s="99">
        <f t="shared" si="97"/>
        <v>0</v>
      </c>
      <c r="AS226" s="99">
        <f t="shared" si="98"/>
        <v>0</v>
      </c>
      <c r="AT226" s="99">
        <f t="shared" si="99"/>
        <v>1</v>
      </c>
      <c r="AU226" s="99">
        <f t="shared" si="100"/>
        <v>0</v>
      </c>
      <c r="AV226" s="99">
        <f t="shared" si="101"/>
        <v>1</v>
      </c>
    </row>
    <row r="227" spans="1:48" ht="15" hidden="1">
      <c r="A227" s="188"/>
      <c r="B227" s="181"/>
      <c r="C227" s="182"/>
      <c r="D227" s="182"/>
      <c r="E227" s="134"/>
      <c r="F227" s="135"/>
      <c r="G227" s="135"/>
      <c r="H227" s="135"/>
      <c r="I227" s="135"/>
      <c r="J227" s="135"/>
      <c r="K227" s="135"/>
      <c r="L227" s="135"/>
      <c r="M227" s="135"/>
      <c r="N227" s="136"/>
      <c r="O227" s="132"/>
      <c r="P227" s="79"/>
      <c r="Q227" s="79"/>
      <c r="R227" s="79"/>
      <c r="S227" s="79"/>
      <c r="T227" s="79"/>
      <c r="U227" s="79"/>
      <c r="V227" s="79"/>
      <c r="W227" s="79"/>
      <c r="Y227" s="4"/>
      <c r="AA227" s="4">
        <f t="shared" si="93"/>
        <v>0</v>
      </c>
      <c r="AD227" s="74" t="e">
        <f>SUMIF($D$203:$D$222,$AA227,#REF!)+SUMIF($D$237:$D$256,$AA227,#REF!)</f>
        <v>#REF!</v>
      </c>
      <c r="AE227" s="74" t="e">
        <f>SUMIF($D$203:$D$222,$AA227,#REF!)+SUMIF($D$237:$D$256,$AA227,#REF!)</f>
        <v>#REF!</v>
      </c>
      <c r="AF227" s="74">
        <f t="shared" si="94"/>
        <v>0</v>
      </c>
      <c r="AG227" s="74">
        <f t="shared" si="94"/>
        <v>0</v>
      </c>
      <c r="AH227" s="74">
        <f t="shared" si="94"/>
        <v>0</v>
      </c>
      <c r="AI227" s="74">
        <f t="shared" si="94"/>
        <v>0</v>
      </c>
      <c r="AJ227" s="74">
        <f t="shared" si="94"/>
        <v>0</v>
      </c>
      <c r="AK227" s="74">
        <f t="shared" si="94"/>
        <v>0</v>
      </c>
      <c r="AL227" s="62" t="e">
        <f t="shared" si="95"/>
        <v>#REF!</v>
      </c>
      <c r="AO227" s="99"/>
      <c r="AP227" s="99"/>
      <c r="AQ227" s="99">
        <f t="shared" si="96"/>
        <v>0</v>
      </c>
      <c r="AR227" s="99">
        <f t="shared" si="97"/>
        <v>0</v>
      </c>
      <c r="AS227" s="99">
        <f t="shared" si="98"/>
        <v>0</v>
      </c>
      <c r="AT227" s="99">
        <f t="shared" si="99"/>
        <v>1</v>
      </c>
      <c r="AU227" s="99">
        <f t="shared" si="100"/>
        <v>0</v>
      </c>
      <c r="AV227" s="99">
        <f t="shared" si="101"/>
        <v>1</v>
      </c>
    </row>
    <row r="228" spans="1:48" ht="15" hidden="1">
      <c r="A228" s="188"/>
      <c r="B228" s="181"/>
      <c r="C228" s="182"/>
      <c r="D228" s="182"/>
      <c r="E228" s="134"/>
      <c r="F228" s="135"/>
      <c r="G228" s="135"/>
      <c r="H228" s="135"/>
      <c r="I228" s="135"/>
      <c r="J228" s="135"/>
      <c r="K228" s="135"/>
      <c r="L228" s="135"/>
      <c r="M228" s="135"/>
      <c r="N228" s="136"/>
      <c r="O228" s="132"/>
      <c r="P228" s="79"/>
      <c r="Q228" s="79"/>
      <c r="R228" s="79"/>
      <c r="S228" s="79"/>
      <c r="T228" s="79"/>
      <c r="U228" s="79"/>
      <c r="V228" s="79"/>
      <c r="W228" s="79"/>
      <c r="Y228" s="4"/>
      <c r="AA228" s="4">
        <f t="shared" si="93"/>
        <v>0</v>
      </c>
      <c r="AD228" s="74" t="e">
        <f>SUMIF($D$203:$D$222,$AA228,#REF!)+SUMIF($D$237:$D$256,$AA228,#REF!)</f>
        <v>#REF!</v>
      </c>
      <c r="AE228" s="74" t="e">
        <f>SUMIF($D$203:$D$222,$AA228,#REF!)+SUMIF($D$237:$D$256,$AA228,#REF!)</f>
        <v>#REF!</v>
      </c>
      <c r="AF228" s="74">
        <f t="shared" si="94"/>
        <v>0</v>
      </c>
      <c r="AG228" s="74">
        <f t="shared" si="94"/>
        <v>0</v>
      </c>
      <c r="AH228" s="74">
        <f t="shared" si="94"/>
        <v>0</v>
      </c>
      <c r="AI228" s="74">
        <f t="shared" si="94"/>
        <v>0</v>
      </c>
      <c r="AJ228" s="74">
        <f t="shared" si="94"/>
        <v>0</v>
      </c>
      <c r="AK228" s="74">
        <f t="shared" si="94"/>
        <v>0</v>
      </c>
      <c r="AL228" s="62" t="e">
        <f t="shared" si="95"/>
        <v>#REF!</v>
      </c>
      <c r="AO228" s="99"/>
      <c r="AP228" s="99"/>
      <c r="AQ228" s="99">
        <f t="shared" si="96"/>
        <v>0</v>
      </c>
      <c r="AR228" s="99">
        <f t="shared" si="97"/>
        <v>0</v>
      </c>
      <c r="AS228" s="99">
        <f t="shared" si="98"/>
        <v>0</v>
      </c>
      <c r="AT228" s="99">
        <f t="shared" si="99"/>
        <v>1</v>
      </c>
      <c r="AU228" s="99">
        <f t="shared" si="100"/>
        <v>0</v>
      </c>
      <c r="AV228" s="99">
        <f t="shared" si="101"/>
        <v>1</v>
      </c>
    </row>
    <row r="229" spans="1:48" ht="15" hidden="1">
      <c r="A229" s="188"/>
      <c r="B229" s="181"/>
      <c r="C229" s="182"/>
      <c r="D229" s="182"/>
      <c r="E229" s="134"/>
      <c r="F229" s="135"/>
      <c r="G229" s="135"/>
      <c r="H229" s="135"/>
      <c r="I229" s="135"/>
      <c r="J229" s="135"/>
      <c r="K229" s="135"/>
      <c r="L229" s="135"/>
      <c r="M229" s="135"/>
      <c r="N229" s="136"/>
      <c r="O229" s="132"/>
      <c r="P229" s="79"/>
      <c r="Q229" s="79"/>
      <c r="R229" s="79"/>
      <c r="S229" s="79"/>
      <c r="T229" s="79"/>
      <c r="U229" s="79"/>
      <c r="V229" s="79"/>
      <c r="W229" s="79"/>
      <c r="Y229" s="4"/>
      <c r="AA229" s="4">
        <f t="shared" si="93"/>
        <v>0</v>
      </c>
      <c r="AD229" s="74" t="e">
        <f>SUMIF($D$203:$D$222,$AA229,#REF!)+SUMIF($D$237:$D$256,$AA229,#REF!)</f>
        <v>#REF!</v>
      </c>
      <c r="AE229" s="74" t="e">
        <f>SUMIF($D$203:$D$222,$AA229,#REF!)+SUMIF($D$237:$D$256,$AA229,#REF!)</f>
        <v>#REF!</v>
      </c>
      <c r="AF229" s="74">
        <f t="shared" si="94"/>
        <v>0</v>
      </c>
      <c r="AG229" s="74">
        <f t="shared" si="94"/>
        <v>0</v>
      </c>
      <c r="AH229" s="74">
        <f t="shared" si="94"/>
        <v>0</v>
      </c>
      <c r="AI229" s="74">
        <f t="shared" si="94"/>
        <v>0</v>
      </c>
      <c r="AJ229" s="74">
        <f t="shared" si="94"/>
        <v>0</v>
      </c>
      <c r="AK229" s="74">
        <f t="shared" si="94"/>
        <v>0</v>
      </c>
      <c r="AL229" s="62" t="e">
        <f t="shared" si="95"/>
        <v>#REF!</v>
      </c>
      <c r="AO229" s="99"/>
      <c r="AP229" s="99"/>
      <c r="AQ229" s="99">
        <f t="shared" si="96"/>
        <v>0</v>
      </c>
      <c r="AR229" s="99">
        <f t="shared" si="97"/>
        <v>0</v>
      </c>
      <c r="AS229" s="99">
        <f t="shared" si="98"/>
        <v>0</v>
      </c>
      <c r="AT229" s="99">
        <f t="shared" si="99"/>
        <v>1</v>
      </c>
      <c r="AU229" s="99">
        <f t="shared" si="100"/>
        <v>0</v>
      </c>
      <c r="AV229" s="99">
        <f t="shared" si="101"/>
        <v>1</v>
      </c>
    </row>
    <row r="230" spans="1:48" ht="15" hidden="1">
      <c r="A230" s="188"/>
      <c r="B230" s="181"/>
      <c r="C230" s="182"/>
      <c r="D230" s="182"/>
      <c r="E230" s="134"/>
      <c r="F230" s="135"/>
      <c r="G230" s="135"/>
      <c r="H230" s="135"/>
      <c r="I230" s="135"/>
      <c r="J230" s="135"/>
      <c r="K230" s="135"/>
      <c r="L230" s="135"/>
      <c r="M230" s="135"/>
      <c r="N230" s="136"/>
      <c r="O230" s="132"/>
      <c r="P230" s="79"/>
      <c r="Q230" s="79"/>
      <c r="R230" s="79"/>
      <c r="S230" s="79"/>
      <c r="T230" s="79"/>
      <c r="U230" s="79"/>
      <c r="V230" s="79"/>
      <c r="W230" s="79"/>
      <c r="Y230" s="4"/>
      <c r="AA230" s="4">
        <f t="shared" si="93"/>
        <v>0</v>
      </c>
      <c r="AD230" s="74" t="e">
        <f>SUMIF($D$203:$D$222,$AA230,#REF!)+SUMIF($D$237:$D$256,$AA230,#REF!)</f>
        <v>#REF!</v>
      </c>
      <c r="AE230" s="74" t="e">
        <f>SUMIF($D$203:$D$222,$AA230,#REF!)+SUMIF($D$237:$D$256,$AA230,#REF!)</f>
        <v>#REF!</v>
      </c>
      <c r="AF230" s="74">
        <f t="shared" si="94"/>
        <v>0</v>
      </c>
      <c r="AG230" s="74">
        <f t="shared" si="94"/>
        <v>0</v>
      </c>
      <c r="AH230" s="74">
        <f t="shared" si="94"/>
        <v>0</v>
      </c>
      <c r="AI230" s="74">
        <f t="shared" si="94"/>
        <v>0</v>
      </c>
      <c r="AJ230" s="74">
        <f t="shared" si="94"/>
        <v>0</v>
      </c>
      <c r="AK230" s="74">
        <f t="shared" si="94"/>
        <v>0</v>
      </c>
      <c r="AL230" s="62" t="e">
        <f t="shared" si="95"/>
        <v>#REF!</v>
      </c>
      <c r="AO230" s="99"/>
      <c r="AP230" s="99"/>
      <c r="AQ230" s="99">
        <f t="shared" si="96"/>
        <v>0</v>
      </c>
      <c r="AR230" s="99">
        <f t="shared" si="97"/>
        <v>0</v>
      </c>
      <c r="AS230" s="99">
        <f t="shared" si="98"/>
        <v>0</v>
      </c>
      <c r="AT230" s="99">
        <f t="shared" si="99"/>
        <v>1</v>
      </c>
      <c r="AU230" s="99">
        <f t="shared" si="100"/>
        <v>0</v>
      </c>
      <c r="AV230" s="99">
        <f t="shared" si="101"/>
        <v>1</v>
      </c>
    </row>
    <row r="231" spans="1:48" ht="15" hidden="1">
      <c r="A231" s="188"/>
      <c r="B231" s="181"/>
      <c r="C231" s="182"/>
      <c r="D231" s="182"/>
      <c r="E231" s="134"/>
      <c r="F231" s="135"/>
      <c r="G231" s="135"/>
      <c r="H231" s="135"/>
      <c r="I231" s="135"/>
      <c r="J231" s="135"/>
      <c r="K231" s="135"/>
      <c r="L231" s="135"/>
      <c r="M231" s="135"/>
      <c r="N231" s="136"/>
      <c r="O231" s="132"/>
      <c r="P231" s="79"/>
      <c r="Q231" s="79"/>
      <c r="R231" s="79"/>
      <c r="S231" s="79"/>
      <c r="T231" s="79"/>
      <c r="U231" s="79"/>
      <c r="V231" s="79"/>
      <c r="W231" s="79"/>
      <c r="Y231" s="4"/>
      <c r="AA231" s="4">
        <f t="shared" si="93"/>
        <v>0</v>
      </c>
      <c r="AD231" s="74" t="e">
        <f>SUMIF($D$203:$D$222,$AA231,#REF!)+SUMIF($D$237:$D$256,$AA231,#REF!)</f>
        <v>#REF!</v>
      </c>
      <c r="AE231" s="74" t="e">
        <f>SUMIF($D$203:$D$222,$AA231,#REF!)+SUMIF($D$237:$D$256,$AA231,#REF!)</f>
        <v>#REF!</v>
      </c>
      <c r="AF231" s="74">
        <f t="shared" si="94"/>
        <v>0</v>
      </c>
      <c r="AG231" s="74">
        <f t="shared" si="94"/>
        <v>0</v>
      </c>
      <c r="AH231" s="74">
        <f t="shared" si="94"/>
        <v>0</v>
      </c>
      <c r="AI231" s="74">
        <f t="shared" si="94"/>
        <v>0</v>
      </c>
      <c r="AJ231" s="74">
        <f t="shared" si="94"/>
        <v>0</v>
      </c>
      <c r="AK231" s="74">
        <f t="shared" si="94"/>
        <v>0</v>
      </c>
      <c r="AL231" s="62" t="e">
        <f t="shared" si="95"/>
        <v>#REF!</v>
      </c>
      <c r="AO231" s="99"/>
      <c r="AP231" s="99"/>
      <c r="AQ231" s="99">
        <f t="shared" si="96"/>
        <v>0</v>
      </c>
      <c r="AR231" s="99">
        <f t="shared" si="97"/>
        <v>0</v>
      </c>
      <c r="AS231" s="99">
        <f t="shared" si="98"/>
        <v>0</v>
      </c>
      <c r="AT231" s="99">
        <f t="shared" si="99"/>
        <v>1</v>
      </c>
      <c r="AU231" s="99">
        <f t="shared" si="100"/>
        <v>0</v>
      </c>
      <c r="AV231" s="99">
        <f t="shared" si="101"/>
        <v>1</v>
      </c>
    </row>
    <row r="232" spans="1:48" ht="15" hidden="1">
      <c r="A232" s="188"/>
      <c r="B232" s="181"/>
      <c r="C232" s="182"/>
      <c r="D232" s="182"/>
      <c r="E232" s="134"/>
      <c r="F232" s="135"/>
      <c r="G232" s="135"/>
      <c r="H232" s="135"/>
      <c r="I232" s="135"/>
      <c r="J232" s="135"/>
      <c r="K232" s="135"/>
      <c r="L232" s="135"/>
      <c r="M232" s="135"/>
      <c r="N232" s="136"/>
      <c r="O232" s="132"/>
      <c r="P232" s="79"/>
      <c r="Q232" s="79"/>
      <c r="R232" s="79"/>
      <c r="S232" s="79"/>
      <c r="T232" s="79"/>
      <c r="U232" s="79"/>
      <c r="V232" s="79"/>
      <c r="W232" s="79"/>
      <c r="Y232" s="4"/>
      <c r="AA232" s="4">
        <f t="shared" si="93"/>
        <v>0</v>
      </c>
      <c r="AD232" s="74" t="e">
        <f>SUMIF($D$203:$D$222,$AA232,#REF!)+SUMIF($D$237:$D$256,$AA232,#REF!)</f>
        <v>#REF!</v>
      </c>
      <c r="AE232" s="74" t="e">
        <f>SUMIF($D$203:$D$222,$AA232,#REF!)+SUMIF($D$237:$D$256,$AA232,#REF!)</f>
        <v>#REF!</v>
      </c>
      <c r="AF232" s="74">
        <f t="shared" si="94"/>
        <v>0</v>
      </c>
      <c r="AG232" s="74">
        <f t="shared" si="94"/>
        <v>0</v>
      </c>
      <c r="AH232" s="74">
        <f t="shared" si="94"/>
        <v>0</v>
      </c>
      <c r="AI232" s="74">
        <f t="shared" si="94"/>
        <v>0</v>
      </c>
      <c r="AJ232" s="74">
        <f t="shared" si="94"/>
        <v>0</v>
      </c>
      <c r="AK232" s="74">
        <f t="shared" si="94"/>
        <v>0</v>
      </c>
      <c r="AL232" s="62" t="e">
        <f t="shared" si="95"/>
        <v>#REF!</v>
      </c>
      <c r="AO232" s="99"/>
      <c r="AP232" s="99"/>
      <c r="AQ232" s="99">
        <f t="shared" si="96"/>
        <v>0</v>
      </c>
      <c r="AR232" s="99">
        <f t="shared" si="97"/>
        <v>0</v>
      </c>
      <c r="AS232" s="99">
        <f t="shared" si="98"/>
        <v>0</v>
      </c>
      <c r="AT232" s="99">
        <f t="shared" si="99"/>
        <v>1</v>
      </c>
      <c r="AU232" s="99">
        <f t="shared" si="100"/>
        <v>0</v>
      </c>
      <c r="AV232" s="99">
        <f t="shared" si="101"/>
        <v>1</v>
      </c>
    </row>
    <row r="233" spans="1:42" s="82" customFormat="1" ht="15" hidden="1">
      <c r="A233" s="67"/>
      <c r="B233" s="67"/>
      <c r="C233" s="67"/>
      <c r="D233" s="67"/>
      <c r="E233" s="80"/>
      <c r="F233" s="80"/>
      <c r="G233" s="80"/>
      <c r="H233" s="80"/>
      <c r="I233" s="80"/>
      <c r="J233" s="80"/>
      <c r="K233" s="80"/>
      <c r="L233" s="80"/>
      <c r="M233" s="80"/>
      <c r="N233" s="81"/>
      <c r="X233" s="1"/>
      <c r="AD233" s="83"/>
      <c r="AE233" s="83"/>
      <c r="AF233" s="83"/>
      <c r="AG233" s="83"/>
      <c r="AH233" s="83"/>
      <c r="AI233" s="83"/>
      <c r="AJ233" s="83"/>
      <c r="AK233" s="83"/>
      <c r="AL233" s="84"/>
      <c r="AO233" s="100"/>
      <c r="AP233" s="100"/>
    </row>
    <row r="234" spans="1:48" s="1" customFormat="1" ht="22.5" customHeight="1">
      <c r="A234" s="367" t="s">
        <v>271</v>
      </c>
      <c r="B234" s="328"/>
      <c r="C234" s="328"/>
      <c r="D234" s="328"/>
      <c r="E234" s="67"/>
      <c r="F234" s="67"/>
      <c r="G234" s="67"/>
      <c r="H234" s="67"/>
      <c r="I234" s="67"/>
      <c r="J234" s="67"/>
      <c r="K234" s="67"/>
      <c r="L234" s="67"/>
      <c r="M234" s="67"/>
      <c r="N234" s="7"/>
      <c r="X234" s="78"/>
      <c r="AD234" s="85"/>
      <c r="AE234" s="85"/>
      <c r="AF234" s="85"/>
      <c r="AG234" s="85"/>
      <c r="AH234" s="85"/>
      <c r="AI234" s="85"/>
      <c r="AJ234" s="85"/>
      <c r="AK234" s="85"/>
      <c r="AL234" s="86"/>
      <c r="AO234" s="101"/>
      <c r="AP234" s="101"/>
      <c r="AQ234" s="100"/>
      <c r="AR234" s="100"/>
      <c r="AS234" s="100"/>
      <c r="AT234" s="100"/>
      <c r="AU234" s="100"/>
      <c r="AV234" s="100"/>
    </row>
    <row r="235" spans="1:42" s="78" customFormat="1" ht="15" customHeight="1">
      <c r="A235" s="386" t="s">
        <v>272</v>
      </c>
      <c r="B235" s="387"/>
      <c r="C235" s="387"/>
      <c r="D235" s="387"/>
      <c r="P235" s="141" t="s">
        <v>63</v>
      </c>
      <c r="X235" s="42"/>
      <c r="AO235" s="99"/>
      <c r="AP235" s="99"/>
    </row>
    <row r="236" spans="1:44" s="42" customFormat="1" ht="45">
      <c r="A236" s="294" t="s">
        <v>169</v>
      </c>
      <c r="B236" s="292" t="s">
        <v>273</v>
      </c>
      <c r="C236" s="292" t="s">
        <v>242</v>
      </c>
      <c r="D236" s="292" t="s">
        <v>147</v>
      </c>
      <c r="E236" s="295" t="s">
        <v>274</v>
      </c>
      <c r="F236" s="292" t="s">
        <v>30</v>
      </c>
      <c r="G236" s="292" t="s">
        <v>31</v>
      </c>
      <c r="H236" s="292" t="s">
        <v>32</v>
      </c>
      <c r="I236" s="292" t="s">
        <v>33</v>
      </c>
      <c r="J236" s="292" t="s">
        <v>34</v>
      </c>
      <c r="K236" s="292" t="s">
        <v>35</v>
      </c>
      <c r="L236" s="297" t="s">
        <v>153</v>
      </c>
      <c r="M236" s="145" t="s">
        <v>163</v>
      </c>
      <c r="N236" s="285" t="s">
        <v>30</v>
      </c>
      <c r="O236" s="285" t="s">
        <v>31</v>
      </c>
      <c r="P236" s="285" t="s">
        <v>32</v>
      </c>
      <c r="Q236" s="285" t="s">
        <v>33</v>
      </c>
      <c r="R236" s="285" t="s">
        <v>34</v>
      </c>
      <c r="S236" s="285" t="s">
        <v>35</v>
      </c>
      <c r="T236" s="285" t="s">
        <v>34</v>
      </c>
      <c r="U236" s="285" t="s">
        <v>35</v>
      </c>
      <c r="AK236" s="99"/>
      <c r="AL236" s="99"/>
      <c r="AM236" s="99"/>
      <c r="AN236" s="99"/>
      <c r="AO236" s="99"/>
      <c r="AP236" s="99"/>
      <c r="AQ236" s="99"/>
      <c r="AR236" s="99"/>
    </row>
    <row r="237" spans="1:42" ht="15">
      <c r="A237" s="286" t="s">
        <v>251</v>
      </c>
      <c r="B237" s="121"/>
      <c r="C237" s="171"/>
      <c r="D237" s="171"/>
      <c r="E237" s="122"/>
      <c r="F237" s="14"/>
      <c r="G237" s="14"/>
      <c r="H237" s="14"/>
      <c r="I237" s="14"/>
      <c r="J237" s="14"/>
      <c r="K237" s="14"/>
      <c r="L237" s="108">
        <f>IF(OR((B237*C237)&lt;(F237+G237+H237+I237+J237+K237),(B237*C237)&gt;(F237+G237+H237+I237+J237+K237)),"Erorr",(N237+O237+P237+Q237+R237+S237))</f>
        <v>0</v>
      </c>
      <c r="M237" s="12"/>
      <c r="N237" s="66">
        <f>IF($E237='1. Table of contents'!$H$28,F237,F237/'1. Table of contents'!$B$49)</f>
        <v>0</v>
      </c>
      <c r="O237" s="66">
        <f>IF($E237='1. Table of contents'!$H$28,G237,G237/'1. Table of contents'!$B$49)</f>
        <v>0</v>
      </c>
      <c r="P237" s="66">
        <f>IF($E237='1. Table of contents'!$H$28,H237,H237/'1. Table of contents'!$B$49)</f>
        <v>0</v>
      </c>
      <c r="Q237" s="66">
        <f>IF($E237='1. Table of contents'!$H$28,I237,I237/'1. Table of contents'!$B$49)</f>
        <v>0</v>
      </c>
      <c r="R237" s="66">
        <f>IF($E237='1. Table of contents'!$H$28,J237,J237/'1. Table of contents'!$B$49)</f>
        <v>0</v>
      </c>
      <c r="S237" s="66">
        <f>IF($E237='1. Table of contents'!$H$28,K237,K237/'1. Table of contents'!$B$49)</f>
        <v>0</v>
      </c>
      <c r="T237" s="98" t="str">
        <f aca="true" t="shared" si="102" ref="T237:T245">IF(AP237=1,".","data missing")</f>
        <v>.</v>
      </c>
      <c r="V237" s="4"/>
      <c r="Y237" s="4"/>
      <c r="AI237" s="99"/>
      <c r="AJ237" s="99"/>
      <c r="AK237" s="99">
        <f aca="true" t="shared" si="103" ref="AK237:AK257">IF(D237=AT237,0,1)</f>
        <v>0</v>
      </c>
      <c r="AL237" s="99">
        <f aca="true" t="shared" si="104" ref="AL237:AL257">IF(E237=AT237,0,1)</f>
        <v>0</v>
      </c>
      <c r="AM237" s="99">
        <f>IF(F237+G237+H237+I237+J237+K237=0,0,1)</f>
        <v>0</v>
      </c>
      <c r="AN237" s="99">
        <f aca="true" t="shared" si="105" ref="AN237:AN257">IF(AK237+AL237+AM237=0,1,0)</f>
        <v>1</v>
      </c>
      <c r="AO237" s="99">
        <f aca="true" t="shared" si="106" ref="AO237:AO257">IF(AK237+AL237+AM237=3,1,0)</f>
        <v>0</v>
      </c>
      <c r="AP237" s="99">
        <f aca="true" t="shared" si="107" ref="AP237:AP257">AN237+AO237</f>
        <v>1</v>
      </c>
    </row>
    <row r="238" spans="1:42" ht="15">
      <c r="A238" s="286" t="s">
        <v>252</v>
      </c>
      <c r="B238" s="121"/>
      <c r="C238" s="171"/>
      <c r="D238" s="171"/>
      <c r="E238" s="122"/>
      <c r="F238" s="14"/>
      <c r="G238" s="14"/>
      <c r="H238" s="14"/>
      <c r="I238" s="14"/>
      <c r="J238" s="14"/>
      <c r="K238" s="14"/>
      <c r="L238" s="108">
        <f aca="true" t="shared" si="108" ref="L238:L256">IF(OR((B238*C238)&lt;(F238+G238+H238+I238+J238+K238),(B238*C238)&gt;(F238+G238+H238+I238+J238+K238)),"Erorr",(N238+O238+P238+Q238+R238+S238))</f>
        <v>0</v>
      </c>
      <c r="M238" s="12"/>
      <c r="N238" s="66">
        <f>IF($E238='1. Table of contents'!$H$28,F238,F238/'1. Table of contents'!$B$49)</f>
        <v>0</v>
      </c>
      <c r="O238" s="66">
        <f>IF($E238='1. Table of contents'!$H$28,G238,G238/'1. Table of contents'!$B$49)</f>
        <v>0</v>
      </c>
      <c r="P238" s="66">
        <f>IF($E238='1. Table of contents'!$H$28,H238,H238/'1. Table of contents'!$B$49)</f>
        <v>0</v>
      </c>
      <c r="Q238" s="66">
        <f>IF($E238='1. Table of contents'!$H$28,I238,I238/'1. Table of contents'!$B$49)</f>
        <v>0</v>
      </c>
      <c r="R238" s="66">
        <f>IF($E238='1. Table of contents'!$H$28,J238,J238/'1. Table of contents'!$B$49)</f>
        <v>0</v>
      </c>
      <c r="S238" s="66">
        <f>IF($E238='1. Table of contents'!$H$28,K238,K238/'1. Table of contents'!$B$49)</f>
        <v>0</v>
      </c>
      <c r="T238" s="98" t="str">
        <f t="shared" si="102"/>
        <v>.</v>
      </c>
      <c r="V238" s="4"/>
      <c r="Y238" s="4"/>
      <c r="AI238" s="99"/>
      <c r="AJ238" s="99"/>
      <c r="AK238" s="99">
        <f t="shared" si="103"/>
        <v>0</v>
      </c>
      <c r="AL238" s="99">
        <f t="shared" si="104"/>
        <v>0</v>
      </c>
      <c r="AM238" s="99">
        <f aca="true" t="shared" si="109" ref="AM238:AM257">IF(F238+G238+H238+I238+J238+K238=0,0,1)</f>
        <v>0</v>
      </c>
      <c r="AN238" s="99">
        <f t="shared" si="105"/>
        <v>1</v>
      </c>
      <c r="AO238" s="99">
        <f t="shared" si="106"/>
        <v>0</v>
      </c>
      <c r="AP238" s="99">
        <f t="shared" si="107"/>
        <v>1</v>
      </c>
    </row>
    <row r="239" spans="1:42" ht="15">
      <c r="A239" s="286" t="s">
        <v>253</v>
      </c>
      <c r="B239" s="121"/>
      <c r="C239" s="171"/>
      <c r="D239" s="171"/>
      <c r="E239" s="122"/>
      <c r="F239" s="14"/>
      <c r="G239" s="14"/>
      <c r="H239" s="14"/>
      <c r="I239" s="14"/>
      <c r="J239" s="14"/>
      <c r="K239" s="14"/>
      <c r="L239" s="108">
        <f t="shared" si="108"/>
        <v>0</v>
      </c>
      <c r="M239" s="12"/>
      <c r="N239" s="66">
        <f>IF($E239='1. Table of contents'!$H$28,F239,F239/'1. Table of contents'!$B$49)</f>
        <v>0</v>
      </c>
      <c r="O239" s="66">
        <f>IF($E239='1. Table of contents'!$H$28,G239,G239/'1. Table of contents'!$B$49)</f>
        <v>0</v>
      </c>
      <c r="P239" s="66">
        <f>IF($E239='1. Table of contents'!$H$28,H239,H239/'1. Table of contents'!$B$49)</f>
        <v>0</v>
      </c>
      <c r="Q239" s="66">
        <f>IF($E239='1. Table of contents'!$H$28,I239,I239/'1. Table of contents'!$B$49)</f>
        <v>0</v>
      </c>
      <c r="R239" s="66">
        <f>IF($E239='1. Table of contents'!$H$28,J239,J239/'1. Table of contents'!$B$49)</f>
        <v>0</v>
      </c>
      <c r="S239" s="66">
        <f>IF($E239='1. Table of contents'!$H$28,K239,K239/'1. Table of contents'!$B$49)</f>
        <v>0</v>
      </c>
      <c r="T239" s="98" t="str">
        <f t="shared" si="102"/>
        <v>.</v>
      </c>
      <c r="V239" s="4"/>
      <c r="Y239" s="4"/>
      <c r="AI239" s="99"/>
      <c r="AJ239" s="99"/>
      <c r="AK239" s="99">
        <f t="shared" si="103"/>
        <v>0</v>
      </c>
      <c r="AL239" s="99">
        <f t="shared" si="104"/>
        <v>0</v>
      </c>
      <c r="AM239" s="99">
        <f t="shared" si="109"/>
        <v>0</v>
      </c>
      <c r="AN239" s="99">
        <f t="shared" si="105"/>
        <v>1</v>
      </c>
      <c r="AO239" s="99">
        <f t="shared" si="106"/>
        <v>0</v>
      </c>
      <c r="AP239" s="99">
        <f t="shared" si="107"/>
        <v>1</v>
      </c>
    </row>
    <row r="240" spans="1:42" ht="15">
      <c r="A240" s="286" t="s">
        <v>254</v>
      </c>
      <c r="B240" s="121"/>
      <c r="C240" s="171"/>
      <c r="D240" s="171"/>
      <c r="E240" s="122"/>
      <c r="F240" s="14"/>
      <c r="G240" s="14"/>
      <c r="H240" s="14"/>
      <c r="I240" s="14"/>
      <c r="J240" s="14"/>
      <c r="K240" s="14"/>
      <c r="L240" s="108">
        <f t="shared" si="108"/>
        <v>0</v>
      </c>
      <c r="M240" s="12"/>
      <c r="N240" s="66">
        <f>IF($E240='1. Table of contents'!$H$28,F240,F240/'1. Table of contents'!$B$49)</f>
        <v>0</v>
      </c>
      <c r="O240" s="66">
        <f>IF($E240='1. Table of contents'!$H$28,G240,G240/'1. Table of contents'!$B$49)</f>
        <v>0</v>
      </c>
      <c r="P240" s="66">
        <f>IF($E240='1. Table of contents'!$H$28,H240,H240/'1. Table of contents'!$B$49)</f>
        <v>0</v>
      </c>
      <c r="Q240" s="66">
        <f>IF($E240='1. Table of contents'!$H$28,I240,I240/'1. Table of contents'!$B$49)</f>
        <v>0</v>
      </c>
      <c r="R240" s="66">
        <f>IF($E240='1. Table of contents'!$H$28,J240,J240/'1. Table of contents'!$B$49)</f>
        <v>0</v>
      </c>
      <c r="S240" s="66">
        <f>IF($E240='1. Table of contents'!$H$28,K240,K240/'1. Table of contents'!$B$49)</f>
        <v>0</v>
      </c>
      <c r="T240" s="98" t="str">
        <f t="shared" si="102"/>
        <v>.</v>
      </c>
      <c r="V240" s="4"/>
      <c r="Y240" s="4"/>
      <c r="AI240" s="99"/>
      <c r="AJ240" s="99"/>
      <c r="AK240" s="99">
        <f t="shared" si="103"/>
        <v>0</v>
      </c>
      <c r="AL240" s="99">
        <f t="shared" si="104"/>
        <v>0</v>
      </c>
      <c r="AM240" s="99">
        <f t="shared" si="109"/>
        <v>0</v>
      </c>
      <c r="AN240" s="99">
        <f t="shared" si="105"/>
        <v>1</v>
      </c>
      <c r="AO240" s="99">
        <f t="shared" si="106"/>
        <v>0</v>
      </c>
      <c r="AP240" s="99">
        <f t="shared" si="107"/>
        <v>1</v>
      </c>
    </row>
    <row r="241" spans="1:42" ht="15">
      <c r="A241" s="286" t="s">
        <v>255</v>
      </c>
      <c r="B241" s="121"/>
      <c r="C241" s="171"/>
      <c r="D241" s="171"/>
      <c r="E241" s="122"/>
      <c r="F241" s="14"/>
      <c r="G241" s="14"/>
      <c r="H241" s="14"/>
      <c r="I241" s="14"/>
      <c r="J241" s="14"/>
      <c r="K241" s="14"/>
      <c r="L241" s="108">
        <f t="shared" si="108"/>
        <v>0</v>
      </c>
      <c r="M241" s="12"/>
      <c r="N241" s="66">
        <f>IF($E241='1. Table of contents'!$H$28,F241,F241/'1. Table of contents'!$B$49)</f>
        <v>0</v>
      </c>
      <c r="O241" s="66">
        <f>IF($E241='1. Table of contents'!$H$28,G241,G241/'1. Table of contents'!$B$49)</f>
        <v>0</v>
      </c>
      <c r="P241" s="66">
        <f>IF($E241='1. Table of contents'!$H$28,H241,H241/'1. Table of contents'!$B$49)</f>
        <v>0</v>
      </c>
      <c r="Q241" s="66">
        <f>IF($E241='1. Table of contents'!$H$28,I241,I241/'1. Table of contents'!$B$49)</f>
        <v>0</v>
      </c>
      <c r="R241" s="66">
        <f>IF($E241='1. Table of contents'!$H$28,J241,J241/'1. Table of contents'!$B$49)</f>
        <v>0</v>
      </c>
      <c r="S241" s="66">
        <f>IF($E241='1. Table of contents'!$H$28,K241,K241/'1. Table of contents'!$B$49)</f>
        <v>0</v>
      </c>
      <c r="T241" s="98" t="str">
        <f t="shared" si="102"/>
        <v>.</v>
      </c>
      <c r="V241" s="4"/>
      <c r="Y241" s="4"/>
      <c r="AI241" s="99"/>
      <c r="AJ241" s="99"/>
      <c r="AK241" s="99">
        <f t="shared" si="103"/>
        <v>0</v>
      </c>
      <c r="AL241" s="99">
        <f t="shared" si="104"/>
        <v>0</v>
      </c>
      <c r="AM241" s="99">
        <f t="shared" si="109"/>
        <v>0</v>
      </c>
      <c r="AN241" s="99">
        <f t="shared" si="105"/>
        <v>1</v>
      </c>
      <c r="AO241" s="99">
        <f t="shared" si="106"/>
        <v>0</v>
      </c>
      <c r="AP241" s="99">
        <f t="shared" si="107"/>
        <v>1</v>
      </c>
    </row>
    <row r="242" spans="1:42" ht="15">
      <c r="A242" s="286" t="s">
        <v>256</v>
      </c>
      <c r="B242" s="121"/>
      <c r="C242" s="171"/>
      <c r="D242" s="171"/>
      <c r="E242" s="122"/>
      <c r="F242" s="14"/>
      <c r="G242" s="14"/>
      <c r="H242" s="14"/>
      <c r="I242" s="14"/>
      <c r="J242" s="14"/>
      <c r="K242" s="14"/>
      <c r="L242" s="108">
        <f t="shared" si="108"/>
        <v>0</v>
      </c>
      <c r="M242" s="12"/>
      <c r="N242" s="66">
        <f>IF($E242='1. Table of contents'!$H$28,F242,F242/'1. Table of contents'!$B$49)</f>
        <v>0</v>
      </c>
      <c r="O242" s="66">
        <f>IF($E242='1. Table of contents'!$H$28,G242,G242/'1. Table of contents'!$B$49)</f>
        <v>0</v>
      </c>
      <c r="P242" s="66">
        <f>IF($E242='1. Table of contents'!$H$28,H242,H242/'1. Table of contents'!$B$49)</f>
        <v>0</v>
      </c>
      <c r="Q242" s="66">
        <f>IF($E242='1. Table of contents'!$H$28,I242,I242/'1. Table of contents'!$B$49)</f>
        <v>0</v>
      </c>
      <c r="R242" s="66">
        <f>IF($E242='1. Table of contents'!$H$28,J242,J242/'1. Table of contents'!$B$49)</f>
        <v>0</v>
      </c>
      <c r="S242" s="66">
        <f>IF($E242='1. Table of contents'!$H$28,K242,K242/'1. Table of contents'!$B$49)</f>
        <v>0</v>
      </c>
      <c r="T242" s="98" t="str">
        <f t="shared" si="102"/>
        <v>.</v>
      </c>
      <c r="V242" s="4"/>
      <c r="Y242" s="4"/>
      <c r="AI242" s="99"/>
      <c r="AJ242" s="99"/>
      <c r="AK242" s="99">
        <f t="shared" si="103"/>
        <v>0</v>
      </c>
      <c r="AL242" s="99">
        <f t="shared" si="104"/>
        <v>0</v>
      </c>
      <c r="AM242" s="99">
        <f t="shared" si="109"/>
        <v>0</v>
      </c>
      <c r="AN242" s="99">
        <f t="shared" si="105"/>
        <v>1</v>
      </c>
      <c r="AO242" s="99">
        <f t="shared" si="106"/>
        <v>0</v>
      </c>
      <c r="AP242" s="99">
        <f t="shared" si="107"/>
        <v>1</v>
      </c>
    </row>
    <row r="243" spans="1:42" ht="15">
      <c r="A243" s="286" t="s">
        <v>257</v>
      </c>
      <c r="B243" s="121"/>
      <c r="C243" s="171"/>
      <c r="D243" s="171"/>
      <c r="E243" s="122"/>
      <c r="F243" s="14"/>
      <c r="G243" s="14"/>
      <c r="H243" s="14"/>
      <c r="I243" s="14"/>
      <c r="J243" s="14"/>
      <c r="K243" s="14"/>
      <c r="L243" s="108">
        <f t="shared" si="108"/>
        <v>0</v>
      </c>
      <c r="M243" s="12"/>
      <c r="N243" s="66">
        <f>IF($E243='1. Table of contents'!$H$28,F243,F243/'1. Table of contents'!$B$49)</f>
        <v>0</v>
      </c>
      <c r="O243" s="66">
        <f>IF($E243='1. Table of contents'!$H$28,G243,G243/'1. Table of contents'!$B$49)</f>
        <v>0</v>
      </c>
      <c r="P243" s="66">
        <f>IF($E243='1. Table of contents'!$H$28,H243,H243/'1. Table of contents'!$B$49)</f>
        <v>0</v>
      </c>
      <c r="Q243" s="66">
        <f>IF($E243='1. Table of contents'!$H$28,I243,I243/'1. Table of contents'!$B$49)</f>
        <v>0</v>
      </c>
      <c r="R243" s="66">
        <f>IF($E243='1. Table of contents'!$H$28,J243,J243/'1. Table of contents'!$B$49)</f>
        <v>0</v>
      </c>
      <c r="S243" s="66">
        <f>IF($E243='1. Table of contents'!$H$28,K243,K243/'1. Table of contents'!$B$49)</f>
        <v>0</v>
      </c>
      <c r="T243" s="98" t="str">
        <f t="shared" si="102"/>
        <v>.</v>
      </c>
      <c r="V243" s="4"/>
      <c r="Y243" s="4"/>
      <c r="AI243" s="99"/>
      <c r="AJ243" s="99"/>
      <c r="AK243" s="99">
        <f t="shared" si="103"/>
        <v>0</v>
      </c>
      <c r="AL243" s="99">
        <f t="shared" si="104"/>
        <v>0</v>
      </c>
      <c r="AM243" s="99">
        <f t="shared" si="109"/>
        <v>0</v>
      </c>
      <c r="AN243" s="99">
        <f t="shared" si="105"/>
        <v>1</v>
      </c>
      <c r="AO243" s="99">
        <f t="shared" si="106"/>
        <v>0</v>
      </c>
      <c r="AP243" s="99">
        <f t="shared" si="107"/>
        <v>1</v>
      </c>
    </row>
    <row r="244" spans="1:42" ht="15">
      <c r="A244" s="286" t="s">
        <v>258</v>
      </c>
      <c r="B244" s="121"/>
      <c r="C244" s="171"/>
      <c r="D244" s="171"/>
      <c r="E244" s="122"/>
      <c r="F244" s="14"/>
      <c r="G244" s="14"/>
      <c r="H244" s="14"/>
      <c r="I244" s="14"/>
      <c r="J244" s="14"/>
      <c r="K244" s="14"/>
      <c r="L244" s="108">
        <f t="shared" si="108"/>
        <v>0</v>
      </c>
      <c r="M244" s="12"/>
      <c r="N244" s="66">
        <f>IF($E244='1. Table of contents'!$H$28,F244,F244/'1. Table of contents'!$B$49)</f>
        <v>0</v>
      </c>
      <c r="O244" s="66">
        <f>IF($E244='1. Table of contents'!$H$28,G244,G244/'1. Table of contents'!$B$49)</f>
        <v>0</v>
      </c>
      <c r="P244" s="66">
        <f>IF($E244='1. Table of contents'!$H$28,H244,H244/'1. Table of contents'!$B$49)</f>
        <v>0</v>
      </c>
      <c r="Q244" s="66">
        <f>IF($E244='1. Table of contents'!$H$28,I244,I244/'1. Table of contents'!$B$49)</f>
        <v>0</v>
      </c>
      <c r="R244" s="66">
        <f>IF($E244='1. Table of contents'!$H$28,J244,J244/'1. Table of contents'!$B$49)</f>
        <v>0</v>
      </c>
      <c r="S244" s="66">
        <f>IF($E244='1. Table of contents'!$H$28,K244,K244/'1. Table of contents'!$B$49)</f>
        <v>0</v>
      </c>
      <c r="T244" s="98" t="str">
        <f t="shared" si="102"/>
        <v>.</v>
      </c>
      <c r="V244" s="4"/>
      <c r="Y244" s="4"/>
      <c r="AI244" s="99"/>
      <c r="AJ244" s="99"/>
      <c r="AK244" s="99">
        <f t="shared" si="103"/>
        <v>0</v>
      </c>
      <c r="AL244" s="99">
        <f t="shared" si="104"/>
        <v>0</v>
      </c>
      <c r="AM244" s="99">
        <f t="shared" si="109"/>
        <v>0</v>
      </c>
      <c r="AN244" s="99">
        <f t="shared" si="105"/>
        <v>1</v>
      </c>
      <c r="AO244" s="99">
        <f t="shared" si="106"/>
        <v>0</v>
      </c>
      <c r="AP244" s="99">
        <f t="shared" si="107"/>
        <v>1</v>
      </c>
    </row>
    <row r="245" spans="1:42" ht="15">
      <c r="A245" s="286" t="s">
        <v>259</v>
      </c>
      <c r="B245" s="121"/>
      <c r="C245" s="171"/>
      <c r="D245" s="171"/>
      <c r="E245" s="122"/>
      <c r="F245" s="14"/>
      <c r="G245" s="14"/>
      <c r="H245" s="14"/>
      <c r="I245" s="14"/>
      <c r="J245" s="14"/>
      <c r="K245" s="14"/>
      <c r="L245" s="108">
        <f t="shared" si="108"/>
        <v>0</v>
      </c>
      <c r="M245" s="12"/>
      <c r="N245" s="66">
        <f>IF($E245='1. Table of contents'!$H$28,F245,F245/'1. Table of contents'!$B$49)</f>
        <v>0</v>
      </c>
      <c r="O245" s="66">
        <f>IF($E245='1. Table of contents'!$H$28,G245,G245/'1. Table of contents'!$B$49)</f>
        <v>0</v>
      </c>
      <c r="P245" s="66">
        <f>IF($E245='1. Table of contents'!$H$28,H245,H245/'1. Table of contents'!$B$49)</f>
        <v>0</v>
      </c>
      <c r="Q245" s="66">
        <f>IF($E245='1. Table of contents'!$H$28,I245,I245/'1. Table of contents'!$B$49)</f>
        <v>0</v>
      </c>
      <c r="R245" s="66">
        <f>IF($E245='1. Table of contents'!$H$28,J245,J245/'1. Table of contents'!$B$49)</f>
        <v>0</v>
      </c>
      <c r="S245" s="66">
        <f>IF($E245='1. Table of contents'!$H$28,K245,K245/'1. Table of contents'!$B$49)</f>
        <v>0</v>
      </c>
      <c r="T245" s="98" t="str">
        <f t="shared" si="102"/>
        <v>.</v>
      </c>
      <c r="V245" s="4"/>
      <c r="Y245" s="4"/>
      <c r="AI245" s="99"/>
      <c r="AJ245" s="99"/>
      <c r="AK245" s="99">
        <f t="shared" si="103"/>
        <v>0</v>
      </c>
      <c r="AL245" s="99">
        <f t="shared" si="104"/>
        <v>0</v>
      </c>
      <c r="AM245" s="99">
        <f t="shared" si="109"/>
        <v>0</v>
      </c>
      <c r="AN245" s="99">
        <f t="shared" si="105"/>
        <v>1</v>
      </c>
      <c r="AO245" s="99">
        <f t="shared" si="106"/>
        <v>0</v>
      </c>
      <c r="AP245" s="99">
        <f t="shared" si="107"/>
        <v>1</v>
      </c>
    </row>
    <row r="246" spans="1:42" ht="15">
      <c r="A246" s="286" t="s">
        <v>260</v>
      </c>
      <c r="B246" s="121"/>
      <c r="C246" s="171"/>
      <c r="D246" s="171"/>
      <c r="E246" s="122"/>
      <c r="F246" s="14"/>
      <c r="G246" s="14"/>
      <c r="H246" s="14"/>
      <c r="I246" s="14"/>
      <c r="J246" s="14"/>
      <c r="K246" s="14"/>
      <c r="L246" s="108">
        <f t="shared" si="108"/>
        <v>0</v>
      </c>
      <c r="M246" s="12"/>
      <c r="N246" s="66">
        <f>IF($E246='1. Table of contents'!$H$28,F246,F246/'1. Table of contents'!$B$49)</f>
        <v>0</v>
      </c>
      <c r="O246" s="66">
        <f>IF($E246='1. Table of contents'!$H$28,G246,G246/'1. Table of contents'!$B$49)</f>
        <v>0</v>
      </c>
      <c r="P246" s="66">
        <f>IF($E246='1. Table of contents'!$H$28,H246,H246/'1. Table of contents'!$B$49)</f>
        <v>0</v>
      </c>
      <c r="Q246" s="66">
        <f>IF($E246='1. Table of contents'!$H$28,I246,I246/'1. Table of contents'!$B$49)</f>
        <v>0</v>
      </c>
      <c r="R246" s="66">
        <f>IF($E246='1. Table of contents'!$H$28,J246,J246/'1. Table of contents'!$B$49)</f>
        <v>0</v>
      </c>
      <c r="S246" s="66">
        <f>IF($E246='1. Table of contents'!$H$28,K246,K246/'1. Table of contents'!$B$49)</f>
        <v>0</v>
      </c>
      <c r="T246" s="98" t="str">
        <f aca="true" t="shared" si="110" ref="T246:T256">IF(AP246=1,".","data missing")</f>
        <v>.</v>
      </c>
      <c r="V246" s="4"/>
      <c r="Y246" s="4"/>
      <c r="AI246" s="99"/>
      <c r="AJ246" s="99"/>
      <c r="AK246" s="99">
        <f t="shared" si="103"/>
        <v>0</v>
      </c>
      <c r="AL246" s="99">
        <f t="shared" si="104"/>
        <v>0</v>
      </c>
      <c r="AM246" s="99">
        <f t="shared" si="109"/>
        <v>0</v>
      </c>
      <c r="AN246" s="99">
        <f aca="true" t="shared" si="111" ref="AN246:AN256">IF(AK246+AL246+AM246=0,1,0)</f>
        <v>1</v>
      </c>
      <c r="AO246" s="99">
        <f aca="true" t="shared" si="112" ref="AO246:AO256">IF(AK246+AL246+AM246=3,1,0)</f>
        <v>0</v>
      </c>
      <c r="AP246" s="99">
        <f aca="true" t="shared" si="113" ref="AP246:AP256">AN246+AO246</f>
        <v>1</v>
      </c>
    </row>
    <row r="247" spans="1:42" ht="15">
      <c r="A247" s="286" t="s">
        <v>261</v>
      </c>
      <c r="B247" s="121"/>
      <c r="C247" s="171"/>
      <c r="D247" s="171"/>
      <c r="E247" s="122"/>
      <c r="F247" s="14"/>
      <c r="G247" s="14"/>
      <c r="H247" s="14"/>
      <c r="I247" s="14"/>
      <c r="J247" s="14"/>
      <c r="K247" s="14"/>
      <c r="L247" s="108">
        <f t="shared" si="108"/>
        <v>0</v>
      </c>
      <c r="M247" s="12"/>
      <c r="N247" s="66">
        <f>IF($E247='1. Table of contents'!$H$28,F247,F247/'1. Table of contents'!$B$49)</f>
        <v>0</v>
      </c>
      <c r="O247" s="66">
        <f>IF($E247='1. Table of contents'!$H$28,G247,G247/'1. Table of contents'!$B$49)</f>
        <v>0</v>
      </c>
      <c r="P247" s="66">
        <f>IF($E247='1. Table of contents'!$H$28,H247,H247/'1. Table of contents'!$B$49)</f>
        <v>0</v>
      </c>
      <c r="Q247" s="66">
        <f>IF($E247='1. Table of contents'!$H$28,I247,I247/'1. Table of contents'!$B$49)</f>
        <v>0</v>
      </c>
      <c r="R247" s="66">
        <f>IF($E247='1. Table of contents'!$H$28,J247,J247/'1. Table of contents'!$B$49)</f>
        <v>0</v>
      </c>
      <c r="S247" s="66">
        <f>IF($E247='1. Table of contents'!$H$28,K247,K247/'1. Table of contents'!$B$49)</f>
        <v>0</v>
      </c>
      <c r="T247" s="98" t="str">
        <f t="shared" si="110"/>
        <v>.</v>
      </c>
      <c r="V247" s="4"/>
      <c r="Y247" s="4"/>
      <c r="AI247" s="99"/>
      <c r="AJ247" s="99"/>
      <c r="AK247" s="99">
        <f t="shared" si="103"/>
        <v>0</v>
      </c>
      <c r="AL247" s="99">
        <f t="shared" si="104"/>
        <v>0</v>
      </c>
      <c r="AM247" s="99">
        <f t="shared" si="109"/>
        <v>0</v>
      </c>
      <c r="AN247" s="99">
        <f t="shared" si="111"/>
        <v>1</v>
      </c>
      <c r="AO247" s="99">
        <f t="shared" si="112"/>
        <v>0</v>
      </c>
      <c r="AP247" s="99">
        <f t="shared" si="113"/>
        <v>1</v>
      </c>
    </row>
    <row r="248" spans="1:42" ht="15">
      <c r="A248" s="286" t="s">
        <v>262</v>
      </c>
      <c r="B248" s="121"/>
      <c r="C248" s="171"/>
      <c r="D248" s="171"/>
      <c r="E248" s="122"/>
      <c r="F248" s="14"/>
      <c r="G248" s="14"/>
      <c r="H248" s="14"/>
      <c r="I248" s="14"/>
      <c r="J248" s="14"/>
      <c r="K248" s="14"/>
      <c r="L248" s="108">
        <f t="shared" si="108"/>
        <v>0</v>
      </c>
      <c r="M248" s="12"/>
      <c r="N248" s="66">
        <f>IF($E248='1. Table of contents'!$H$28,F248,F248/'1. Table of contents'!$B$49)</f>
        <v>0</v>
      </c>
      <c r="O248" s="66">
        <f>IF($E248='1. Table of contents'!$H$28,G248,G248/'1. Table of contents'!$B$49)</f>
        <v>0</v>
      </c>
      <c r="P248" s="66">
        <f>IF($E248='1. Table of contents'!$H$28,H248,H248/'1. Table of contents'!$B$49)</f>
        <v>0</v>
      </c>
      <c r="Q248" s="66">
        <f>IF($E248='1. Table of contents'!$H$28,I248,I248/'1. Table of contents'!$B$49)</f>
        <v>0</v>
      </c>
      <c r="R248" s="66">
        <f>IF($E248='1. Table of contents'!$H$28,J248,J248/'1. Table of contents'!$B$49)</f>
        <v>0</v>
      </c>
      <c r="S248" s="66">
        <f>IF($E248='1. Table of contents'!$H$28,K248,K248/'1. Table of contents'!$B$49)</f>
        <v>0</v>
      </c>
      <c r="T248" s="98" t="str">
        <f t="shared" si="110"/>
        <v>.</v>
      </c>
      <c r="V248" s="4"/>
      <c r="Y248" s="4"/>
      <c r="AI248" s="99"/>
      <c r="AJ248" s="99"/>
      <c r="AK248" s="99">
        <f t="shared" si="103"/>
        <v>0</v>
      </c>
      <c r="AL248" s="99">
        <f t="shared" si="104"/>
        <v>0</v>
      </c>
      <c r="AM248" s="99">
        <f t="shared" si="109"/>
        <v>0</v>
      </c>
      <c r="AN248" s="99">
        <f t="shared" si="111"/>
        <v>1</v>
      </c>
      <c r="AO248" s="99">
        <f t="shared" si="112"/>
        <v>0</v>
      </c>
      <c r="AP248" s="99">
        <f t="shared" si="113"/>
        <v>1</v>
      </c>
    </row>
    <row r="249" spans="1:42" ht="15">
      <c r="A249" s="286" t="s">
        <v>263</v>
      </c>
      <c r="B249" s="121"/>
      <c r="C249" s="171"/>
      <c r="D249" s="171"/>
      <c r="E249" s="122"/>
      <c r="F249" s="14"/>
      <c r="G249" s="14"/>
      <c r="H249" s="14"/>
      <c r="I249" s="14"/>
      <c r="J249" s="14"/>
      <c r="K249" s="14"/>
      <c r="L249" s="108">
        <f t="shared" si="108"/>
        <v>0</v>
      </c>
      <c r="M249" s="12"/>
      <c r="N249" s="66">
        <f>IF($E249='1. Table of contents'!$H$28,F249,F249/'1. Table of contents'!$B$49)</f>
        <v>0</v>
      </c>
      <c r="O249" s="66">
        <f>IF($E249='1. Table of contents'!$H$28,G249,G249/'1. Table of contents'!$B$49)</f>
        <v>0</v>
      </c>
      <c r="P249" s="66">
        <f>IF($E249='1. Table of contents'!$H$28,H249,H249/'1. Table of contents'!$B$49)</f>
        <v>0</v>
      </c>
      <c r="Q249" s="66">
        <f>IF($E249='1. Table of contents'!$H$28,I249,I249/'1. Table of contents'!$B$49)</f>
        <v>0</v>
      </c>
      <c r="R249" s="66">
        <f>IF($E249='1. Table of contents'!$H$28,J249,J249/'1. Table of contents'!$B$49)</f>
        <v>0</v>
      </c>
      <c r="S249" s="66">
        <f>IF($E249='1. Table of contents'!$H$28,K249,K249/'1. Table of contents'!$B$49)</f>
        <v>0</v>
      </c>
      <c r="T249" s="98" t="str">
        <f t="shared" si="110"/>
        <v>.</v>
      </c>
      <c r="V249" s="4"/>
      <c r="Y249" s="4"/>
      <c r="AI249" s="99"/>
      <c r="AJ249" s="99"/>
      <c r="AK249" s="99">
        <f t="shared" si="103"/>
        <v>0</v>
      </c>
      <c r="AL249" s="99">
        <f t="shared" si="104"/>
        <v>0</v>
      </c>
      <c r="AM249" s="99">
        <f t="shared" si="109"/>
        <v>0</v>
      </c>
      <c r="AN249" s="99">
        <f t="shared" si="111"/>
        <v>1</v>
      </c>
      <c r="AO249" s="99">
        <f t="shared" si="112"/>
        <v>0</v>
      </c>
      <c r="AP249" s="99">
        <f t="shared" si="113"/>
        <v>1</v>
      </c>
    </row>
    <row r="250" spans="1:42" ht="15">
      <c r="A250" s="286" t="s">
        <v>264</v>
      </c>
      <c r="B250" s="121"/>
      <c r="C250" s="171"/>
      <c r="D250" s="171"/>
      <c r="E250" s="122"/>
      <c r="F250" s="14"/>
      <c r="G250" s="14"/>
      <c r="H250" s="14"/>
      <c r="I250" s="14"/>
      <c r="J250" s="14"/>
      <c r="K250" s="14"/>
      <c r="L250" s="108">
        <f t="shared" si="108"/>
        <v>0</v>
      </c>
      <c r="M250" s="12"/>
      <c r="N250" s="66">
        <f>IF($E250='1. Table of contents'!$H$28,F250,F250/'1. Table of contents'!$B$49)</f>
        <v>0</v>
      </c>
      <c r="O250" s="66">
        <f>IF($E250='1. Table of contents'!$H$28,G250,G250/'1. Table of contents'!$B$49)</f>
        <v>0</v>
      </c>
      <c r="P250" s="66">
        <f>IF($E250='1. Table of contents'!$H$28,H250,H250/'1. Table of contents'!$B$49)</f>
        <v>0</v>
      </c>
      <c r="Q250" s="66">
        <f>IF($E250='1. Table of contents'!$H$28,I250,I250/'1. Table of contents'!$B$49)</f>
        <v>0</v>
      </c>
      <c r="R250" s="66">
        <f>IF($E250='1. Table of contents'!$H$28,J250,J250/'1. Table of contents'!$B$49)</f>
        <v>0</v>
      </c>
      <c r="S250" s="66">
        <f>IF($E250='1. Table of contents'!$H$28,K250,K250/'1. Table of contents'!$B$49)</f>
        <v>0</v>
      </c>
      <c r="T250" s="98" t="str">
        <f t="shared" si="110"/>
        <v>.</v>
      </c>
      <c r="V250" s="4"/>
      <c r="Y250" s="4"/>
      <c r="AI250" s="99"/>
      <c r="AJ250" s="99"/>
      <c r="AK250" s="99">
        <f t="shared" si="103"/>
        <v>0</v>
      </c>
      <c r="AL250" s="99">
        <f t="shared" si="104"/>
        <v>0</v>
      </c>
      <c r="AM250" s="99">
        <f t="shared" si="109"/>
        <v>0</v>
      </c>
      <c r="AN250" s="99">
        <f t="shared" si="111"/>
        <v>1</v>
      </c>
      <c r="AO250" s="99">
        <f t="shared" si="112"/>
        <v>0</v>
      </c>
      <c r="AP250" s="99">
        <f t="shared" si="113"/>
        <v>1</v>
      </c>
    </row>
    <row r="251" spans="1:42" ht="15">
      <c r="A251" s="286" t="s">
        <v>265</v>
      </c>
      <c r="B251" s="121"/>
      <c r="C251" s="171"/>
      <c r="D251" s="171"/>
      <c r="E251" s="122"/>
      <c r="F251" s="14"/>
      <c r="G251" s="14"/>
      <c r="H251" s="14"/>
      <c r="I251" s="14"/>
      <c r="J251" s="14"/>
      <c r="K251" s="14"/>
      <c r="L251" s="108">
        <f t="shared" si="108"/>
        <v>0</v>
      </c>
      <c r="M251" s="12"/>
      <c r="N251" s="66">
        <f>IF($E251='1. Table of contents'!$H$28,F251,F251/'1. Table of contents'!$B$49)</f>
        <v>0</v>
      </c>
      <c r="O251" s="66">
        <f>IF($E251='1. Table of contents'!$H$28,G251,G251/'1. Table of contents'!$B$49)</f>
        <v>0</v>
      </c>
      <c r="P251" s="66">
        <f>IF($E251='1. Table of contents'!$H$28,H251,H251/'1. Table of contents'!$B$49)</f>
        <v>0</v>
      </c>
      <c r="Q251" s="66">
        <f>IF($E251='1. Table of contents'!$H$28,I251,I251/'1. Table of contents'!$B$49)</f>
        <v>0</v>
      </c>
      <c r="R251" s="66">
        <f>IF($E251='1. Table of contents'!$H$28,J251,J251/'1. Table of contents'!$B$49)</f>
        <v>0</v>
      </c>
      <c r="S251" s="66">
        <f>IF($E251='1. Table of contents'!$H$28,K251,K251/'1. Table of contents'!$B$49)</f>
        <v>0</v>
      </c>
      <c r="T251" s="98" t="str">
        <f t="shared" si="110"/>
        <v>.</v>
      </c>
      <c r="V251" s="4"/>
      <c r="Y251" s="4"/>
      <c r="AI251" s="99"/>
      <c r="AJ251" s="99"/>
      <c r="AK251" s="99">
        <f t="shared" si="103"/>
        <v>0</v>
      </c>
      <c r="AL251" s="99">
        <f t="shared" si="104"/>
        <v>0</v>
      </c>
      <c r="AM251" s="99">
        <f t="shared" si="109"/>
        <v>0</v>
      </c>
      <c r="AN251" s="99">
        <f t="shared" si="111"/>
        <v>1</v>
      </c>
      <c r="AO251" s="99">
        <f t="shared" si="112"/>
        <v>0</v>
      </c>
      <c r="AP251" s="99">
        <f t="shared" si="113"/>
        <v>1</v>
      </c>
    </row>
    <row r="252" spans="1:42" ht="15">
      <c r="A252" s="286" t="s">
        <v>266</v>
      </c>
      <c r="B252" s="121"/>
      <c r="C252" s="171"/>
      <c r="D252" s="171"/>
      <c r="E252" s="122"/>
      <c r="F252" s="14"/>
      <c r="G252" s="14"/>
      <c r="H252" s="14"/>
      <c r="I252" s="14"/>
      <c r="J252" s="14"/>
      <c r="K252" s="14"/>
      <c r="L252" s="108">
        <f t="shared" si="108"/>
        <v>0</v>
      </c>
      <c r="M252" s="12"/>
      <c r="N252" s="66">
        <f>IF($E252='1. Table of contents'!$H$28,F252,F252/'1. Table of contents'!$B$49)</f>
        <v>0</v>
      </c>
      <c r="O252" s="66">
        <f>IF($E252='1. Table of contents'!$H$28,G252,G252/'1. Table of contents'!$B$49)</f>
        <v>0</v>
      </c>
      <c r="P252" s="66">
        <f>IF($E252='1. Table of contents'!$H$28,H252,H252/'1. Table of contents'!$B$49)</f>
        <v>0</v>
      </c>
      <c r="Q252" s="66">
        <f>IF($E252='1. Table of contents'!$H$28,I252,I252/'1. Table of contents'!$B$49)</f>
        <v>0</v>
      </c>
      <c r="R252" s="66">
        <f>IF($E252='1. Table of contents'!$H$28,J252,J252/'1. Table of contents'!$B$49)</f>
        <v>0</v>
      </c>
      <c r="S252" s="66">
        <f>IF($E252='1. Table of contents'!$H$28,K252,K252/'1. Table of contents'!$B$49)</f>
        <v>0</v>
      </c>
      <c r="T252" s="98" t="str">
        <f t="shared" si="110"/>
        <v>.</v>
      </c>
      <c r="V252" s="4"/>
      <c r="Y252" s="4"/>
      <c r="AI252" s="99"/>
      <c r="AJ252" s="99"/>
      <c r="AK252" s="99">
        <f t="shared" si="103"/>
        <v>0</v>
      </c>
      <c r="AL252" s="99">
        <f t="shared" si="104"/>
        <v>0</v>
      </c>
      <c r="AM252" s="99">
        <f t="shared" si="109"/>
        <v>0</v>
      </c>
      <c r="AN252" s="99">
        <f t="shared" si="111"/>
        <v>1</v>
      </c>
      <c r="AO252" s="99">
        <f t="shared" si="112"/>
        <v>0</v>
      </c>
      <c r="AP252" s="99">
        <f t="shared" si="113"/>
        <v>1</v>
      </c>
    </row>
    <row r="253" spans="1:42" ht="15">
      <c r="A253" s="286" t="s">
        <v>267</v>
      </c>
      <c r="B253" s="121"/>
      <c r="C253" s="171"/>
      <c r="D253" s="171"/>
      <c r="E253" s="122"/>
      <c r="F253" s="14"/>
      <c r="G253" s="14"/>
      <c r="H253" s="14"/>
      <c r="I253" s="14"/>
      <c r="J253" s="14"/>
      <c r="K253" s="14"/>
      <c r="L253" s="108">
        <f t="shared" si="108"/>
        <v>0</v>
      </c>
      <c r="M253" s="12"/>
      <c r="N253" s="66">
        <f>IF($E253='1. Table of contents'!$H$28,F253,F253/'1. Table of contents'!$B$49)</f>
        <v>0</v>
      </c>
      <c r="O253" s="66">
        <f>IF($E253='1. Table of contents'!$H$28,G253,G253/'1. Table of contents'!$B$49)</f>
        <v>0</v>
      </c>
      <c r="P253" s="66">
        <f>IF($E253='1. Table of contents'!$H$28,H253,H253/'1. Table of contents'!$B$49)</f>
        <v>0</v>
      </c>
      <c r="Q253" s="66">
        <f>IF($E253='1. Table of contents'!$H$28,I253,I253/'1. Table of contents'!$B$49)</f>
        <v>0</v>
      </c>
      <c r="R253" s="66">
        <f>IF($E253='1. Table of contents'!$H$28,J253,J253/'1. Table of contents'!$B$49)</f>
        <v>0</v>
      </c>
      <c r="S253" s="66">
        <f>IF($E253='1. Table of contents'!$H$28,K253,K253/'1. Table of contents'!$B$49)</f>
        <v>0</v>
      </c>
      <c r="T253" s="98" t="str">
        <f t="shared" si="110"/>
        <v>.</v>
      </c>
      <c r="V253" s="4"/>
      <c r="Y253" s="4"/>
      <c r="AI253" s="99"/>
      <c r="AJ253" s="99"/>
      <c r="AK253" s="99">
        <f t="shared" si="103"/>
        <v>0</v>
      </c>
      <c r="AL253" s="99">
        <f t="shared" si="104"/>
        <v>0</v>
      </c>
      <c r="AM253" s="99">
        <f t="shared" si="109"/>
        <v>0</v>
      </c>
      <c r="AN253" s="99">
        <f t="shared" si="111"/>
        <v>1</v>
      </c>
      <c r="AO253" s="99">
        <f t="shared" si="112"/>
        <v>0</v>
      </c>
      <c r="AP253" s="99">
        <f t="shared" si="113"/>
        <v>1</v>
      </c>
    </row>
    <row r="254" spans="1:42" ht="15">
      <c r="A254" s="286" t="s">
        <v>268</v>
      </c>
      <c r="B254" s="121"/>
      <c r="C254" s="171"/>
      <c r="D254" s="171"/>
      <c r="E254" s="122"/>
      <c r="F254" s="14"/>
      <c r="G254" s="14"/>
      <c r="H254" s="14"/>
      <c r="I254" s="14"/>
      <c r="J254" s="14"/>
      <c r="K254" s="14"/>
      <c r="L254" s="108">
        <f t="shared" si="108"/>
        <v>0</v>
      </c>
      <c r="M254" s="12"/>
      <c r="N254" s="66">
        <f>IF($E254='1. Table of contents'!$H$28,F254,F254/'1. Table of contents'!$B$49)</f>
        <v>0</v>
      </c>
      <c r="O254" s="66">
        <f>IF($E254='1. Table of contents'!$H$28,G254,G254/'1. Table of contents'!$B$49)</f>
        <v>0</v>
      </c>
      <c r="P254" s="66">
        <f>IF($E254='1. Table of contents'!$H$28,H254,H254/'1. Table of contents'!$B$49)</f>
        <v>0</v>
      </c>
      <c r="Q254" s="66">
        <f>IF($E254='1. Table of contents'!$H$28,I254,I254/'1. Table of contents'!$B$49)</f>
        <v>0</v>
      </c>
      <c r="R254" s="66">
        <f>IF($E254='1. Table of contents'!$H$28,J254,J254/'1. Table of contents'!$B$49)</f>
        <v>0</v>
      </c>
      <c r="S254" s="66">
        <f>IF($E254='1. Table of contents'!$H$28,K254,K254/'1. Table of contents'!$B$49)</f>
        <v>0</v>
      </c>
      <c r="T254" s="98" t="str">
        <f t="shared" si="110"/>
        <v>.</v>
      </c>
      <c r="V254" s="4"/>
      <c r="Y254" s="4"/>
      <c r="AI254" s="99"/>
      <c r="AJ254" s="99"/>
      <c r="AK254" s="99">
        <f t="shared" si="103"/>
        <v>0</v>
      </c>
      <c r="AL254" s="99">
        <f t="shared" si="104"/>
        <v>0</v>
      </c>
      <c r="AM254" s="99">
        <f t="shared" si="109"/>
        <v>0</v>
      </c>
      <c r="AN254" s="99">
        <f t="shared" si="111"/>
        <v>1</v>
      </c>
      <c r="AO254" s="99">
        <f t="shared" si="112"/>
        <v>0</v>
      </c>
      <c r="AP254" s="99">
        <f t="shared" si="113"/>
        <v>1</v>
      </c>
    </row>
    <row r="255" spans="1:42" ht="15">
      <c r="A255" s="286" t="s">
        <v>269</v>
      </c>
      <c r="B255" s="121"/>
      <c r="C255" s="171"/>
      <c r="D255" s="171"/>
      <c r="E255" s="122"/>
      <c r="F255" s="14"/>
      <c r="G255" s="14"/>
      <c r="H255" s="14"/>
      <c r="I255" s="14"/>
      <c r="J255" s="14"/>
      <c r="K255" s="14"/>
      <c r="L255" s="108">
        <f t="shared" si="108"/>
        <v>0</v>
      </c>
      <c r="M255" s="12"/>
      <c r="N255" s="66">
        <f>IF($E255='1. Table of contents'!$H$28,F255,F255/'1. Table of contents'!$B$49)</f>
        <v>0</v>
      </c>
      <c r="O255" s="66">
        <f>IF($E255='1. Table of contents'!$H$28,G255,G255/'1. Table of contents'!$B$49)</f>
        <v>0</v>
      </c>
      <c r="P255" s="66">
        <f>IF($E255='1. Table of contents'!$H$28,H255,H255/'1. Table of contents'!$B$49)</f>
        <v>0</v>
      </c>
      <c r="Q255" s="66">
        <f>IF($E255='1. Table of contents'!$H$28,I255,I255/'1. Table of contents'!$B$49)</f>
        <v>0</v>
      </c>
      <c r="R255" s="66">
        <f>IF($E255='1. Table of contents'!$H$28,J255,J255/'1. Table of contents'!$B$49)</f>
        <v>0</v>
      </c>
      <c r="S255" s="66">
        <f>IF($E255='1. Table of contents'!$H$28,K255,K255/'1. Table of contents'!$B$49)</f>
        <v>0</v>
      </c>
      <c r="T255" s="98" t="str">
        <f t="shared" si="110"/>
        <v>.</v>
      </c>
      <c r="V255" s="4"/>
      <c r="Y255" s="4"/>
      <c r="AI255" s="99"/>
      <c r="AJ255" s="99"/>
      <c r="AK255" s="99">
        <f t="shared" si="103"/>
        <v>0</v>
      </c>
      <c r="AL255" s="99">
        <f t="shared" si="104"/>
        <v>0</v>
      </c>
      <c r="AM255" s="99">
        <f t="shared" si="109"/>
        <v>0</v>
      </c>
      <c r="AN255" s="99">
        <f t="shared" si="111"/>
        <v>1</v>
      </c>
      <c r="AO255" s="99">
        <f t="shared" si="112"/>
        <v>0</v>
      </c>
      <c r="AP255" s="99">
        <f t="shared" si="113"/>
        <v>1</v>
      </c>
    </row>
    <row r="256" spans="1:42" ht="15">
      <c r="A256" s="286" t="s">
        <v>270</v>
      </c>
      <c r="B256" s="121"/>
      <c r="C256" s="171"/>
      <c r="D256" s="171"/>
      <c r="E256" s="122"/>
      <c r="F256" s="14"/>
      <c r="G256" s="14"/>
      <c r="H256" s="14"/>
      <c r="I256" s="14"/>
      <c r="J256" s="14"/>
      <c r="K256" s="14"/>
      <c r="L256" s="108">
        <f t="shared" si="108"/>
        <v>0</v>
      </c>
      <c r="M256" s="12"/>
      <c r="N256" s="66">
        <f>IF($E256='1. Table of contents'!$H$28,F256,F256/'1. Table of contents'!$B$49)</f>
        <v>0</v>
      </c>
      <c r="O256" s="66">
        <f>IF($E256='1. Table of contents'!$H$28,G256,G256/'1. Table of contents'!$B$49)</f>
        <v>0</v>
      </c>
      <c r="P256" s="66">
        <f>IF($E256='1. Table of contents'!$H$28,H256,H256/'1. Table of contents'!$B$49)</f>
        <v>0</v>
      </c>
      <c r="Q256" s="66">
        <f>IF($E256='1. Table of contents'!$H$28,I256,I256/'1. Table of contents'!$B$49)</f>
        <v>0</v>
      </c>
      <c r="R256" s="66">
        <f>IF($E256='1. Table of contents'!$H$28,J256,J256/'1. Table of contents'!$B$49)</f>
        <v>0</v>
      </c>
      <c r="S256" s="66">
        <f>IF($E256='1. Table of contents'!$H$28,K256,K256/'1. Table of contents'!$B$49)</f>
        <v>0</v>
      </c>
      <c r="T256" s="98" t="str">
        <f t="shared" si="110"/>
        <v>.</v>
      </c>
      <c r="V256" s="4"/>
      <c r="Y256" s="4"/>
      <c r="AI256" s="99"/>
      <c r="AJ256" s="99"/>
      <c r="AK256" s="99">
        <f t="shared" si="103"/>
        <v>0</v>
      </c>
      <c r="AL256" s="99">
        <f t="shared" si="104"/>
        <v>0</v>
      </c>
      <c r="AM256" s="99">
        <f t="shared" si="109"/>
        <v>0</v>
      </c>
      <c r="AN256" s="99">
        <f t="shared" si="111"/>
        <v>1</v>
      </c>
      <c r="AO256" s="99">
        <f t="shared" si="112"/>
        <v>0</v>
      </c>
      <c r="AP256" s="99">
        <f t="shared" si="113"/>
        <v>1</v>
      </c>
    </row>
    <row r="257" spans="1:42" ht="15">
      <c r="A257" s="189" t="s">
        <v>213</v>
      </c>
      <c r="B257" s="183"/>
      <c r="C257" s="184"/>
      <c r="D257" s="184"/>
      <c r="E257" s="109"/>
      <c r="F257" s="110">
        <f aca="true" t="shared" si="114" ref="F257:K257">SUM(N237:N256)</f>
        <v>0</v>
      </c>
      <c r="G257" s="110">
        <f t="shared" si="114"/>
        <v>0</v>
      </c>
      <c r="H257" s="110">
        <f t="shared" si="114"/>
        <v>0</v>
      </c>
      <c r="I257" s="110">
        <f t="shared" si="114"/>
        <v>0</v>
      </c>
      <c r="J257" s="110">
        <f t="shared" si="114"/>
        <v>0</v>
      </c>
      <c r="K257" s="110">
        <f t="shared" si="114"/>
        <v>0</v>
      </c>
      <c r="L257" s="108">
        <f>SUM(L237:L256)</f>
        <v>0</v>
      </c>
      <c r="M257" s="217">
        <f>SUM(M237:M256)</f>
        <v>0</v>
      </c>
      <c r="N257" s="231">
        <f aca="true" t="shared" si="115" ref="N257:S257">SUM(N237:N256)</f>
        <v>0</v>
      </c>
      <c r="O257" s="231">
        <f t="shared" si="115"/>
        <v>0</v>
      </c>
      <c r="P257" s="231">
        <f t="shared" si="115"/>
        <v>0</v>
      </c>
      <c r="Q257" s="231">
        <f t="shared" si="115"/>
        <v>0</v>
      </c>
      <c r="R257" s="231">
        <f t="shared" si="115"/>
        <v>0</v>
      </c>
      <c r="S257" s="231">
        <f t="shared" si="115"/>
        <v>0</v>
      </c>
      <c r="U257" s="76">
        <f>SUM(N237:S256)</f>
        <v>0</v>
      </c>
      <c r="V257" s="4"/>
      <c r="Y257" s="4"/>
      <c r="AK257" s="99">
        <f t="shared" si="103"/>
        <v>0</v>
      </c>
      <c r="AL257" s="99">
        <f t="shared" si="104"/>
        <v>0</v>
      </c>
      <c r="AM257" s="99">
        <f t="shared" si="109"/>
        <v>0</v>
      </c>
      <c r="AN257" s="99">
        <f t="shared" si="105"/>
        <v>1</v>
      </c>
      <c r="AO257" s="99">
        <f t="shared" si="106"/>
        <v>0</v>
      </c>
      <c r="AP257" s="99">
        <f t="shared" si="107"/>
        <v>1</v>
      </c>
    </row>
    <row r="258" spans="1:41" ht="36" customHeight="1">
      <c r="A258" s="388" t="s">
        <v>166</v>
      </c>
      <c r="B258" s="389"/>
      <c r="C258" s="389"/>
      <c r="D258" s="389"/>
      <c r="E258" s="389"/>
      <c r="F258" s="389"/>
      <c r="G258" s="389"/>
      <c r="H258" s="389"/>
      <c r="I258" s="389"/>
      <c r="J258" s="389"/>
      <c r="K258" s="389"/>
      <c r="L258" s="389"/>
      <c r="M258" s="389"/>
      <c r="V258" s="4"/>
      <c r="Y258" s="4"/>
      <c r="AJ258" s="99"/>
      <c r="AK258" s="99">
        <f>IF(E258=AS258,0,1)</f>
        <v>0</v>
      </c>
      <c r="AL258" s="99">
        <f>IF(F258+G258+H258+I258+J258+K258+L258+M258=0,0,1)</f>
        <v>0</v>
      </c>
      <c r="AM258" s="99">
        <f>IF(AJ258+AK258+AL258=0,1,0)</f>
        <v>1</v>
      </c>
      <c r="AN258" s="99">
        <f>IF(AJ258+AK258+AL258=3,1,0)</f>
        <v>0</v>
      </c>
      <c r="AO258" s="99">
        <f>AM258+AN258</f>
        <v>1</v>
      </c>
    </row>
    <row r="259" ht="15"/>
    <row r="260" spans="1:12" ht="36" customHeight="1">
      <c r="A260" s="401" t="s">
        <v>275</v>
      </c>
      <c r="B260" s="401"/>
      <c r="C260" s="364"/>
      <c r="D260" s="364"/>
      <c r="E260" s="21"/>
      <c r="F260" s="41" t="s">
        <v>276</v>
      </c>
      <c r="G260" s="21"/>
      <c r="H260" s="21"/>
      <c r="I260" s="21"/>
      <c r="J260" s="21"/>
      <c r="K260" s="21"/>
      <c r="L260" s="21"/>
    </row>
    <row r="261" spans="1:12" ht="15" customHeight="1">
      <c r="A261" s="390" t="s">
        <v>302</v>
      </c>
      <c r="B261" s="390"/>
      <c r="C261" s="390"/>
      <c r="D261" s="391"/>
      <c r="E261" s="21"/>
      <c r="F261" s="27"/>
      <c r="G261" s="21"/>
      <c r="H261" s="21"/>
      <c r="I261" s="21"/>
      <c r="J261" s="21"/>
      <c r="K261" s="21"/>
      <c r="L261" s="21"/>
    </row>
    <row r="262" spans="5:12" ht="15" hidden="1">
      <c r="E262" s="21"/>
      <c r="F262" s="21"/>
      <c r="G262" s="21"/>
      <c r="H262" s="21"/>
      <c r="I262" s="21"/>
      <c r="J262" s="21"/>
      <c r="K262" s="21"/>
      <c r="L262" s="21"/>
    </row>
    <row r="263" spans="2:12" ht="15" hidden="1">
      <c r="B263" s="87"/>
      <c r="E263" s="21"/>
      <c r="F263" s="21"/>
      <c r="G263" s="21"/>
      <c r="H263" s="21"/>
      <c r="I263" s="21"/>
      <c r="J263" s="21"/>
      <c r="K263" s="21"/>
      <c r="L263" s="21"/>
    </row>
    <row r="264" spans="1:12" ht="28.5" customHeight="1" hidden="1">
      <c r="A264" s="395"/>
      <c r="B264" s="395"/>
      <c r="E264" s="21"/>
      <c r="F264" s="21"/>
      <c r="G264" s="21"/>
      <c r="H264" s="21"/>
      <c r="I264" s="21"/>
      <c r="J264" s="21"/>
      <c r="K264" s="21"/>
      <c r="L264" s="21"/>
    </row>
    <row r="265" spans="5:24" ht="15">
      <c r="E265" s="21"/>
      <c r="F265" s="21"/>
      <c r="G265" s="21"/>
      <c r="H265" s="21"/>
      <c r="I265" s="21"/>
      <c r="J265" s="21"/>
      <c r="K265" s="21"/>
      <c r="L265" s="21"/>
      <c r="X265" s="42"/>
    </row>
    <row r="266" spans="1:22" s="42" customFormat="1" ht="29.25" customHeight="1">
      <c r="A266" s="298" t="s">
        <v>147</v>
      </c>
      <c r="B266" s="298" t="s">
        <v>277</v>
      </c>
      <c r="C266" s="396" t="s">
        <v>278</v>
      </c>
      <c r="D266" s="396"/>
      <c r="E266" s="396"/>
      <c r="F266" s="396"/>
      <c r="G266" s="146">
        <v>2010</v>
      </c>
      <c r="H266" s="146">
        <v>2011</v>
      </c>
      <c r="I266" s="146">
        <v>2012</v>
      </c>
      <c r="J266" s="146">
        <v>2013</v>
      </c>
      <c r="K266" s="146">
        <v>2014</v>
      </c>
      <c r="L266" s="146">
        <v>2015</v>
      </c>
      <c r="M266" s="298" t="s">
        <v>279</v>
      </c>
      <c r="S266" s="88"/>
      <c r="U266" s="65"/>
      <c r="V266" s="4"/>
    </row>
    <row r="267" spans="1:25" ht="73.5" customHeight="1">
      <c r="A267" s="89" t="str">
        <f>+'1. Table of contents'!B28</f>
        <v>LP-</v>
      </c>
      <c r="B267" s="13"/>
      <c r="C267" s="385"/>
      <c r="D267" s="385"/>
      <c r="E267" s="385"/>
      <c r="F267" s="385"/>
      <c r="G267" s="90">
        <f aca="true" t="shared" si="116" ref="G267:G286">+(X19)*$B267</f>
        <v>0</v>
      </c>
      <c r="H267" s="90">
        <f aca="true" t="shared" si="117" ref="H267:H286">+(Y19)*$B267</f>
        <v>0</v>
      </c>
      <c r="I267" s="90">
        <f aca="true" t="shared" si="118" ref="I267:I286">+(Z19)*$B267</f>
        <v>0</v>
      </c>
      <c r="J267" s="90">
        <f aca="true" t="shared" si="119" ref="J267:J286">+(AA19)*$B267</f>
        <v>0</v>
      </c>
      <c r="K267" s="90">
        <f aca="true" t="shared" si="120" ref="K267:K286">+(AB19)*$B267</f>
        <v>0</v>
      </c>
      <c r="L267" s="90">
        <f aca="true" t="shared" si="121" ref="L267:L286">+(AC19)*$B267</f>
        <v>0</v>
      </c>
      <c r="M267" s="91">
        <f aca="true" t="shared" si="122" ref="M267:M286">SUM(G267:L267)</f>
        <v>0</v>
      </c>
      <c r="N267" s="92" t="str">
        <f>IF(B267&gt;25%,"% error",". ")</f>
        <v>. </v>
      </c>
      <c r="S267" s="57"/>
      <c r="U267" s="58"/>
      <c r="V267" s="4"/>
      <c r="Y267" s="4"/>
    </row>
    <row r="268" spans="1:25" ht="57" customHeight="1">
      <c r="A268" s="89" t="str">
        <f>+'1. Table of contents'!B29</f>
        <v>P2 -</v>
      </c>
      <c r="B268" s="13"/>
      <c r="C268" s="385"/>
      <c r="D268" s="385"/>
      <c r="E268" s="385"/>
      <c r="F268" s="385"/>
      <c r="G268" s="90">
        <f t="shared" si="116"/>
        <v>0</v>
      </c>
      <c r="H268" s="90">
        <f t="shared" si="117"/>
        <v>0</v>
      </c>
      <c r="I268" s="90">
        <f t="shared" si="118"/>
        <v>0</v>
      </c>
      <c r="J268" s="90">
        <f t="shared" si="119"/>
        <v>0</v>
      </c>
      <c r="K268" s="90">
        <f t="shared" si="120"/>
        <v>0</v>
      </c>
      <c r="L268" s="90">
        <f t="shared" si="121"/>
        <v>0</v>
      </c>
      <c r="M268" s="91">
        <f t="shared" si="122"/>
        <v>0</v>
      </c>
      <c r="N268" s="92" t="str">
        <f>IF(B268&gt;25%,"% error",". ")</f>
        <v>. </v>
      </c>
      <c r="S268" s="57"/>
      <c r="U268" s="58"/>
      <c r="V268" s="4"/>
      <c r="Y268" s="4"/>
    </row>
    <row r="269" spans="1:25" ht="60" customHeight="1">
      <c r="A269" s="89" t="str">
        <f>+'1. Table of contents'!B30</f>
        <v>P3 - </v>
      </c>
      <c r="B269" s="13"/>
      <c r="C269" s="385"/>
      <c r="D269" s="385"/>
      <c r="E269" s="385"/>
      <c r="F269" s="385"/>
      <c r="G269" s="90">
        <f t="shared" si="116"/>
        <v>0</v>
      </c>
      <c r="H269" s="90">
        <f t="shared" si="117"/>
        <v>0</v>
      </c>
      <c r="I269" s="90">
        <f t="shared" si="118"/>
        <v>0</v>
      </c>
      <c r="J269" s="90">
        <f t="shared" si="119"/>
        <v>0</v>
      </c>
      <c r="K269" s="90">
        <f t="shared" si="120"/>
        <v>0</v>
      </c>
      <c r="L269" s="90">
        <f t="shared" si="121"/>
        <v>0</v>
      </c>
      <c r="M269" s="91">
        <f t="shared" si="122"/>
        <v>0</v>
      </c>
      <c r="N269" s="92" t="str">
        <f>IF(B269&gt;25%,"% error",". ")</f>
        <v>. </v>
      </c>
      <c r="S269" s="57"/>
      <c r="U269" s="58"/>
      <c r="V269" s="4"/>
      <c r="Y269" s="4"/>
    </row>
    <row r="270" spans="1:25" ht="60.75" customHeight="1">
      <c r="A270" s="89" t="str">
        <f>+'1. Table of contents'!B31</f>
        <v>P4 -</v>
      </c>
      <c r="B270" s="13"/>
      <c r="C270" s="385"/>
      <c r="D270" s="385"/>
      <c r="E270" s="385"/>
      <c r="F270" s="385"/>
      <c r="G270" s="90">
        <f t="shared" si="116"/>
        <v>0</v>
      </c>
      <c r="H270" s="90">
        <f t="shared" si="117"/>
        <v>0</v>
      </c>
      <c r="I270" s="90">
        <f t="shared" si="118"/>
        <v>0</v>
      </c>
      <c r="J270" s="90">
        <f t="shared" si="119"/>
        <v>0</v>
      </c>
      <c r="K270" s="90">
        <f t="shared" si="120"/>
        <v>0</v>
      </c>
      <c r="L270" s="90">
        <f t="shared" si="121"/>
        <v>0</v>
      </c>
      <c r="M270" s="91">
        <f t="shared" si="122"/>
        <v>0</v>
      </c>
      <c r="N270" s="92" t="str">
        <f aca="true" t="shared" si="123" ref="N270:N286">IF(B270&gt;25%,"% error",". ")</f>
        <v>. </v>
      </c>
      <c r="S270" s="57"/>
      <c r="U270" s="58"/>
      <c r="V270" s="4"/>
      <c r="Y270" s="4"/>
    </row>
    <row r="271" spans="1:25" ht="57" customHeight="1">
      <c r="A271" s="89" t="str">
        <f>+'1. Table of contents'!B32</f>
        <v>P5 -</v>
      </c>
      <c r="B271" s="13"/>
      <c r="C271" s="385"/>
      <c r="D271" s="385"/>
      <c r="E271" s="385"/>
      <c r="F271" s="385"/>
      <c r="G271" s="90">
        <f t="shared" si="116"/>
        <v>0</v>
      </c>
      <c r="H271" s="90">
        <f t="shared" si="117"/>
        <v>0</v>
      </c>
      <c r="I271" s="90">
        <f t="shared" si="118"/>
        <v>0</v>
      </c>
      <c r="J271" s="90">
        <f t="shared" si="119"/>
        <v>0</v>
      </c>
      <c r="K271" s="90">
        <f t="shared" si="120"/>
        <v>0</v>
      </c>
      <c r="L271" s="90">
        <f t="shared" si="121"/>
        <v>0</v>
      </c>
      <c r="M271" s="91">
        <f t="shared" si="122"/>
        <v>0</v>
      </c>
      <c r="N271" s="92" t="str">
        <f t="shared" si="123"/>
        <v>. </v>
      </c>
      <c r="S271" s="57"/>
      <c r="U271" s="58"/>
      <c r="V271" s="4"/>
      <c r="Y271" s="4"/>
    </row>
    <row r="272" spans="1:25" ht="30.75" customHeight="1">
      <c r="A272" s="89" t="str">
        <f>+'1. Table of contents'!B33</f>
        <v>P6 -</v>
      </c>
      <c r="B272" s="13"/>
      <c r="C272" s="382"/>
      <c r="D272" s="383"/>
      <c r="E272" s="383"/>
      <c r="F272" s="384"/>
      <c r="G272" s="90">
        <f t="shared" si="116"/>
        <v>0</v>
      </c>
      <c r="H272" s="90">
        <f t="shared" si="117"/>
        <v>0</v>
      </c>
      <c r="I272" s="90">
        <f t="shared" si="118"/>
        <v>0</v>
      </c>
      <c r="J272" s="90">
        <f t="shared" si="119"/>
        <v>0</v>
      </c>
      <c r="K272" s="90">
        <f t="shared" si="120"/>
        <v>0</v>
      </c>
      <c r="L272" s="90">
        <f t="shared" si="121"/>
        <v>0</v>
      </c>
      <c r="M272" s="91">
        <f t="shared" si="122"/>
        <v>0</v>
      </c>
      <c r="N272" s="92" t="str">
        <f t="shared" si="123"/>
        <v>. </v>
      </c>
      <c r="S272" s="57"/>
      <c r="U272" s="58"/>
      <c r="V272" s="4"/>
      <c r="Y272" s="4"/>
    </row>
    <row r="273" spans="1:25" ht="30.75" customHeight="1">
      <c r="A273" s="89" t="str">
        <f>+'1. Table of contents'!B34</f>
        <v>P7 -</v>
      </c>
      <c r="B273" s="13"/>
      <c r="C273" s="382"/>
      <c r="D273" s="383"/>
      <c r="E273" s="383"/>
      <c r="F273" s="384"/>
      <c r="G273" s="90">
        <f t="shared" si="116"/>
        <v>0</v>
      </c>
      <c r="H273" s="90">
        <f t="shared" si="117"/>
        <v>0</v>
      </c>
      <c r="I273" s="90">
        <f t="shared" si="118"/>
        <v>0</v>
      </c>
      <c r="J273" s="90">
        <f t="shared" si="119"/>
        <v>0</v>
      </c>
      <c r="K273" s="90">
        <f t="shared" si="120"/>
        <v>0</v>
      </c>
      <c r="L273" s="90">
        <f t="shared" si="121"/>
        <v>0</v>
      </c>
      <c r="M273" s="91">
        <f t="shared" si="122"/>
        <v>0</v>
      </c>
      <c r="N273" s="92" t="str">
        <f t="shared" si="123"/>
        <v>. </v>
      </c>
      <c r="S273" s="57"/>
      <c r="U273" s="58"/>
      <c r="V273" s="4"/>
      <c r="Y273" s="4"/>
    </row>
    <row r="274" spans="1:25" ht="30.75" customHeight="1">
      <c r="A274" s="89" t="str">
        <f>+'1. Table of contents'!B35</f>
        <v>P8 -</v>
      </c>
      <c r="B274" s="13"/>
      <c r="C274" s="382"/>
      <c r="D274" s="383"/>
      <c r="E274" s="383"/>
      <c r="F274" s="384"/>
      <c r="G274" s="90">
        <f t="shared" si="116"/>
        <v>0</v>
      </c>
      <c r="H274" s="90">
        <f t="shared" si="117"/>
        <v>0</v>
      </c>
      <c r="I274" s="90">
        <f t="shared" si="118"/>
        <v>0</v>
      </c>
      <c r="J274" s="90">
        <f t="shared" si="119"/>
        <v>0</v>
      </c>
      <c r="K274" s="90">
        <f t="shared" si="120"/>
        <v>0</v>
      </c>
      <c r="L274" s="90">
        <f t="shared" si="121"/>
        <v>0</v>
      </c>
      <c r="M274" s="91">
        <f t="shared" si="122"/>
        <v>0</v>
      </c>
      <c r="N274" s="92" t="str">
        <f t="shared" si="123"/>
        <v>. </v>
      </c>
      <c r="S274" s="57"/>
      <c r="U274" s="58"/>
      <c r="V274" s="4"/>
      <c r="Y274" s="4"/>
    </row>
    <row r="275" spans="1:25" ht="30.75" customHeight="1">
      <c r="A275" s="89" t="str">
        <f>+'1. Table of contents'!B36</f>
        <v>P9 -</v>
      </c>
      <c r="B275" s="13"/>
      <c r="C275" s="382"/>
      <c r="D275" s="383"/>
      <c r="E275" s="383"/>
      <c r="F275" s="384"/>
      <c r="G275" s="90">
        <f t="shared" si="116"/>
        <v>0</v>
      </c>
      <c r="H275" s="90">
        <f t="shared" si="117"/>
        <v>0</v>
      </c>
      <c r="I275" s="90">
        <f t="shared" si="118"/>
        <v>0</v>
      </c>
      <c r="J275" s="90">
        <f t="shared" si="119"/>
        <v>0</v>
      </c>
      <c r="K275" s="90">
        <f t="shared" si="120"/>
        <v>0</v>
      </c>
      <c r="L275" s="90">
        <f t="shared" si="121"/>
        <v>0</v>
      </c>
      <c r="M275" s="91">
        <f t="shared" si="122"/>
        <v>0</v>
      </c>
      <c r="N275" s="92" t="str">
        <f t="shared" si="123"/>
        <v>. </v>
      </c>
      <c r="S275" s="57"/>
      <c r="U275" s="58"/>
      <c r="V275" s="4"/>
      <c r="Y275" s="4"/>
    </row>
    <row r="276" spans="1:25" ht="30.75" customHeight="1">
      <c r="A276" s="89" t="str">
        <f>+'1. Table of contents'!B37</f>
        <v>P10 -</v>
      </c>
      <c r="B276" s="13"/>
      <c r="C276" s="382"/>
      <c r="D276" s="383"/>
      <c r="E276" s="383"/>
      <c r="F276" s="384"/>
      <c r="G276" s="90">
        <f t="shared" si="116"/>
        <v>0</v>
      </c>
      <c r="H276" s="90">
        <f t="shared" si="117"/>
        <v>0</v>
      </c>
      <c r="I276" s="90">
        <f t="shared" si="118"/>
        <v>0</v>
      </c>
      <c r="J276" s="90">
        <f t="shared" si="119"/>
        <v>0</v>
      </c>
      <c r="K276" s="90">
        <f t="shared" si="120"/>
        <v>0</v>
      </c>
      <c r="L276" s="90">
        <f t="shared" si="121"/>
        <v>0</v>
      </c>
      <c r="M276" s="91">
        <f t="shared" si="122"/>
        <v>0</v>
      </c>
      <c r="N276" s="92" t="str">
        <f t="shared" si="123"/>
        <v>. </v>
      </c>
      <c r="S276" s="57"/>
      <c r="U276" s="58"/>
      <c r="V276" s="4"/>
      <c r="Y276" s="4"/>
    </row>
    <row r="277" spans="1:25" ht="30.75" customHeight="1">
      <c r="A277" s="89" t="str">
        <f>+'1. Table of contents'!B38</f>
        <v>P11 -</v>
      </c>
      <c r="B277" s="13"/>
      <c r="C277" s="382"/>
      <c r="D277" s="383"/>
      <c r="E277" s="383"/>
      <c r="F277" s="384"/>
      <c r="G277" s="90">
        <f t="shared" si="116"/>
        <v>0</v>
      </c>
      <c r="H277" s="90">
        <f t="shared" si="117"/>
        <v>0</v>
      </c>
      <c r="I277" s="90">
        <f t="shared" si="118"/>
        <v>0</v>
      </c>
      <c r="J277" s="90">
        <f t="shared" si="119"/>
        <v>0</v>
      </c>
      <c r="K277" s="90">
        <f t="shared" si="120"/>
        <v>0</v>
      </c>
      <c r="L277" s="90">
        <f t="shared" si="121"/>
        <v>0</v>
      </c>
      <c r="M277" s="91">
        <f t="shared" si="122"/>
        <v>0</v>
      </c>
      <c r="N277" s="92" t="str">
        <f t="shared" si="123"/>
        <v>. </v>
      </c>
      <c r="S277" s="57"/>
      <c r="U277" s="58"/>
      <c r="V277" s="4"/>
      <c r="Y277" s="4"/>
    </row>
    <row r="278" spans="1:25" ht="30.75" customHeight="1">
      <c r="A278" s="89" t="str">
        <f>+'1. Table of contents'!B39</f>
        <v>P12 -</v>
      </c>
      <c r="B278" s="13"/>
      <c r="C278" s="382"/>
      <c r="D278" s="383"/>
      <c r="E278" s="383"/>
      <c r="F278" s="384"/>
      <c r="G278" s="90">
        <f t="shared" si="116"/>
        <v>0</v>
      </c>
      <c r="H278" s="90">
        <f t="shared" si="117"/>
        <v>0</v>
      </c>
      <c r="I278" s="90">
        <f t="shared" si="118"/>
        <v>0</v>
      </c>
      <c r="J278" s="90">
        <f t="shared" si="119"/>
        <v>0</v>
      </c>
      <c r="K278" s="90">
        <f t="shared" si="120"/>
        <v>0</v>
      </c>
      <c r="L278" s="90">
        <f t="shared" si="121"/>
        <v>0</v>
      </c>
      <c r="M278" s="91">
        <f t="shared" si="122"/>
        <v>0</v>
      </c>
      <c r="N278" s="92" t="str">
        <f t="shared" si="123"/>
        <v>. </v>
      </c>
      <c r="S278" s="57"/>
      <c r="U278" s="58"/>
      <c r="V278" s="4"/>
      <c r="Y278" s="4"/>
    </row>
    <row r="279" spans="1:25" ht="30.75" customHeight="1">
      <c r="A279" s="89" t="str">
        <f>+'1. Table of contents'!B40</f>
        <v>P13 -</v>
      </c>
      <c r="B279" s="13"/>
      <c r="C279" s="382"/>
      <c r="D279" s="383"/>
      <c r="E279" s="383"/>
      <c r="F279" s="384"/>
      <c r="G279" s="90">
        <f t="shared" si="116"/>
        <v>0</v>
      </c>
      <c r="H279" s="90">
        <f t="shared" si="117"/>
        <v>0</v>
      </c>
      <c r="I279" s="90">
        <f t="shared" si="118"/>
        <v>0</v>
      </c>
      <c r="J279" s="90">
        <f t="shared" si="119"/>
        <v>0</v>
      </c>
      <c r="K279" s="90">
        <f t="shared" si="120"/>
        <v>0</v>
      </c>
      <c r="L279" s="90">
        <f t="shared" si="121"/>
        <v>0</v>
      </c>
      <c r="M279" s="91">
        <f t="shared" si="122"/>
        <v>0</v>
      </c>
      <c r="N279" s="92" t="str">
        <f t="shared" si="123"/>
        <v>. </v>
      </c>
      <c r="S279" s="57"/>
      <c r="U279" s="58"/>
      <c r="V279" s="4"/>
      <c r="Y279" s="4"/>
    </row>
    <row r="280" spans="1:25" ht="30.75" customHeight="1">
      <c r="A280" s="89" t="str">
        <f>+'1. Table of contents'!B41</f>
        <v>P14 -</v>
      </c>
      <c r="B280" s="13"/>
      <c r="C280" s="382"/>
      <c r="D280" s="383"/>
      <c r="E280" s="383"/>
      <c r="F280" s="384"/>
      <c r="G280" s="90">
        <f t="shared" si="116"/>
        <v>0</v>
      </c>
      <c r="H280" s="90">
        <f t="shared" si="117"/>
        <v>0</v>
      </c>
      <c r="I280" s="90">
        <f t="shared" si="118"/>
        <v>0</v>
      </c>
      <c r="J280" s="90">
        <f t="shared" si="119"/>
        <v>0</v>
      </c>
      <c r="K280" s="90">
        <f t="shared" si="120"/>
        <v>0</v>
      </c>
      <c r="L280" s="90">
        <f t="shared" si="121"/>
        <v>0</v>
      </c>
      <c r="M280" s="91">
        <f t="shared" si="122"/>
        <v>0</v>
      </c>
      <c r="N280" s="92" t="str">
        <f t="shared" si="123"/>
        <v>. </v>
      </c>
      <c r="S280" s="57"/>
      <c r="U280" s="58"/>
      <c r="V280" s="4"/>
      <c r="Y280" s="4"/>
    </row>
    <row r="281" spans="1:25" ht="30.75" customHeight="1">
      <c r="A281" s="89" t="str">
        <f>+'1. Table of contents'!B42</f>
        <v>P15 -</v>
      </c>
      <c r="B281" s="13"/>
      <c r="C281" s="382"/>
      <c r="D281" s="383"/>
      <c r="E281" s="383"/>
      <c r="F281" s="384"/>
      <c r="G281" s="90">
        <f t="shared" si="116"/>
        <v>0</v>
      </c>
      <c r="H281" s="90">
        <f t="shared" si="117"/>
        <v>0</v>
      </c>
      <c r="I281" s="90">
        <f t="shared" si="118"/>
        <v>0</v>
      </c>
      <c r="J281" s="90">
        <f t="shared" si="119"/>
        <v>0</v>
      </c>
      <c r="K281" s="90">
        <f t="shared" si="120"/>
        <v>0</v>
      </c>
      <c r="L281" s="90">
        <f t="shared" si="121"/>
        <v>0</v>
      </c>
      <c r="M281" s="91">
        <f t="shared" si="122"/>
        <v>0</v>
      </c>
      <c r="N281" s="92" t="str">
        <f t="shared" si="123"/>
        <v>. </v>
      </c>
      <c r="S281" s="57"/>
      <c r="U281" s="58"/>
      <c r="V281" s="4"/>
      <c r="Y281" s="4"/>
    </row>
    <row r="282" spans="1:25" ht="30.75" customHeight="1">
      <c r="A282" s="89" t="str">
        <f>+'1. Table of contents'!B43</f>
        <v>P16 -</v>
      </c>
      <c r="B282" s="13"/>
      <c r="C282" s="382"/>
      <c r="D282" s="383"/>
      <c r="E282" s="383"/>
      <c r="F282" s="384"/>
      <c r="G282" s="90">
        <f t="shared" si="116"/>
        <v>0</v>
      </c>
      <c r="H282" s="90">
        <f t="shared" si="117"/>
        <v>0</v>
      </c>
      <c r="I282" s="90">
        <f t="shared" si="118"/>
        <v>0</v>
      </c>
      <c r="J282" s="90">
        <f t="shared" si="119"/>
        <v>0</v>
      </c>
      <c r="K282" s="90">
        <f t="shared" si="120"/>
        <v>0</v>
      </c>
      <c r="L282" s="90">
        <f t="shared" si="121"/>
        <v>0</v>
      </c>
      <c r="M282" s="91">
        <f t="shared" si="122"/>
        <v>0</v>
      </c>
      <c r="N282" s="92" t="str">
        <f t="shared" si="123"/>
        <v>. </v>
      </c>
      <c r="S282" s="57"/>
      <c r="U282" s="58"/>
      <c r="V282" s="4"/>
      <c r="Y282" s="4"/>
    </row>
    <row r="283" spans="1:25" ht="30.75" customHeight="1">
      <c r="A283" s="89" t="str">
        <f>+'1. Table of contents'!B44</f>
        <v>P17 -</v>
      </c>
      <c r="B283" s="13"/>
      <c r="C283" s="382"/>
      <c r="D283" s="383"/>
      <c r="E283" s="383"/>
      <c r="F283" s="384"/>
      <c r="G283" s="90">
        <f t="shared" si="116"/>
        <v>0</v>
      </c>
      <c r="H283" s="90">
        <f t="shared" si="117"/>
        <v>0</v>
      </c>
      <c r="I283" s="90">
        <f t="shared" si="118"/>
        <v>0</v>
      </c>
      <c r="J283" s="90">
        <f t="shared" si="119"/>
        <v>0</v>
      </c>
      <c r="K283" s="90">
        <f t="shared" si="120"/>
        <v>0</v>
      </c>
      <c r="L283" s="90">
        <f t="shared" si="121"/>
        <v>0</v>
      </c>
      <c r="M283" s="91">
        <f t="shared" si="122"/>
        <v>0</v>
      </c>
      <c r="N283" s="92" t="str">
        <f t="shared" si="123"/>
        <v>. </v>
      </c>
      <c r="S283" s="57"/>
      <c r="U283" s="58"/>
      <c r="V283" s="4"/>
      <c r="Y283" s="4"/>
    </row>
    <row r="284" spans="1:25" ht="30.75" customHeight="1">
      <c r="A284" s="89" t="str">
        <f>+'1. Table of contents'!B45</f>
        <v>P18 -</v>
      </c>
      <c r="B284" s="13"/>
      <c r="C284" s="382"/>
      <c r="D284" s="383"/>
      <c r="E284" s="383"/>
      <c r="F284" s="384"/>
      <c r="G284" s="90">
        <f t="shared" si="116"/>
        <v>0</v>
      </c>
      <c r="H284" s="90">
        <f t="shared" si="117"/>
        <v>0</v>
      </c>
      <c r="I284" s="90">
        <f t="shared" si="118"/>
        <v>0</v>
      </c>
      <c r="J284" s="90">
        <f t="shared" si="119"/>
        <v>0</v>
      </c>
      <c r="K284" s="90">
        <f t="shared" si="120"/>
        <v>0</v>
      </c>
      <c r="L284" s="90">
        <f t="shared" si="121"/>
        <v>0</v>
      </c>
      <c r="M284" s="91">
        <f t="shared" si="122"/>
        <v>0</v>
      </c>
      <c r="N284" s="92" t="str">
        <f t="shared" si="123"/>
        <v>. </v>
      </c>
      <c r="S284" s="57"/>
      <c r="U284" s="58"/>
      <c r="V284" s="4"/>
      <c r="Y284" s="4"/>
    </row>
    <row r="285" spans="1:25" ht="30.75" customHeight="1">
      <c r="A285" s="89" t="str">
        <f>+'1. Table of contents'!B46</f>
        <v>P19 -</v>
      </c>
      <c r="B285" s="13"/>
      <c r="C285" s="382"/>
      <c r="D285" s="383"/>
      <c r="E285" s="383"/>
      <c r="F285" s="384"/>
      <c r="G285" s="90">
        <f t="shared" si="116"/>
        <v>0</v>
      </c>
      <c r="H285" s="90">
        <f t="shared" si="117"/>
        <v>0</v>
      </c>
      <c r="I285" s="90">
        <f t="shared" si="118"/>
        <v>0</v>
      </c>
      <c r="J285" s="90">
        <f t="shared" si="119"/>
        <v>0</v>
      </c>
      <c r="K285" s="90">
        <f t="shared" si="120"/>
        <v>0</v>
      </c>
      <c r="L285" s="90">
        <f t="shared" si="121"/>
        <v>0</v>
      </c>
      <c r="M285" s="91">
        <f t="shared" si="122"/>
        <v>0</v>
      </c>
      <c r="N285" s="92" t="str">
        <f t="shared" si="123"/>
        <v>. </v>
      </c>
      <c r="S285" s="57"/>
      <c r="U285" s="58"/>
      <c r="V285" s="4"/>
      <c r="Y285" s="4"/>
    </row>
    <row r="286" spans="1:25" ht="30.75" customHeight="1">
      <c r="A286" s="89" t="str">
        <f>+'1. Table of contents'!B47</f>
        <v>P20 -</v>
      </c>
      <c r="B286" s="13"/>
      <c r="C286" s="382"/>
      <c r="D286" s="383"/>
      <c r="E286" s="383"/>
      <c r="F286" s="384"/>
      <c r="G286" s="90">
        <f t="shared" si="116"/>
        <v>0</v>
      </c>
      <c r="H286" s="90">
        <f t="shared" si="117"/>
        <v>0</v>
      </c>
      <c r="I286" s="90">
        <f t="shared" si="118"/>
        <v>0</v>
      </c>
      <c r="J286" s="90">
        <f t="shared" si="119"/>
        <v>0</v>
      </c>
      <c r="K286" s="90">
        <f t="shared" si="120"/>
        <v>0</v>
      </c>
      <c r="L286" s="90">
        <f t="shared" si="121"/>
        <v>0</v>
      </c>
      <c r="M286" s="91">
        <f t="shared" si="122"/>
        <v>0</v>
      </c>
      <c r="N286" s="92" t="str">
        <f t="shared" si="123"/>
        <v>. </v>
      </c>
      <c r="S286" s="57"/>
      <c r="U286" s="58"/>
      <c r="V286" s="4"/>
      <c r="Y286" s="4"/>
    </row>
    <row r="287" spans="1:25" ht="15">
      <c r="A287" s="147" t="s">
        <v>159</v>
      </c>
      <c r="B287" s="112"/>
      <c r="C287" s="403"/>
      <c r="D287" s="403"/>
      <c r="E287" s="403"/>
      <c r="F287" s="403"/>
      <c r="G287" s="111">
        <f aca="true" t="shared" si="124" ref="G287:M287">SUM(G267:G286)</f>
        <v>0</v>
      </c>
      <c r="H287" s="111">
        <f t="shared" si="124"/>
        <v>0</v>
      </c>
      <c r="I287" s="111">
        <f t="shared" si="124"/>
        <v>0</v>
      </c>
      <c r="J287" s="111">
        <f t="shared" si="124"/>
        <v>0</v>
      </c>
      <c r="K287" s="111">
        <f t="shared" si="124"/>
        <v>0</v>
      </c>
      <c r="L287" s="111">
        <f t="shared" si="124"/>
        <v>0</v>
      </c>
      <c r="M287" s="111">
        <f t="shared" si="124"/>
        <v>0</v>
      </c>
      <c r="N287" s="92" t="str">
        <f>IF(B287&gt;7%,"% error",". ")</f>
        <v>. </v>
      </c>
      <c r="S287" s="57"/>
      <c r="U287" s="58"/>
      <c r="V287" s="4"/>
      <c r="Y287" s="4"/>
    </row>
    <row r="288" spans="5:12" ht="15">
      <c r="E288" s="21"/>
      <c r="F288" s="21"/>
      <c r="G288" s="21"/>
      <c r="H288" s="21"/>
      <c r="I288" s="21"/>
      <c r="J288" s="21"/>
      <c r="K288" s="21"/>
      <c r="L288" s="21"/>
    </row>
    <row r="289" ht="15"/>
    <row r="290" ht="15"/>
    <row r="291" ht="15"/>
    <row r="292" ht="15"/>
    <row r="293" ht="15"/>
    <row r="294" ht="15"/>
    <row r="295" ht="15"/>
    <row r="296" ht="15" hidden="1"/>
    <row r="297" ht="15" hidden="1"/>
    <row r="298" ht="15" hidden="1"/>
    <row r="299" ht="15" hidden="1">
      <c r="A299" s="190" t="s">
        <v>29</v>
      </c>
    </row>
    <row r="300" ht="15" hidden="1">
      <c r="A300" s="21" t="s">
        <v>64</v>
      </c>
    </row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0.5" customHeight="1" hidden="1"/>
    <row r="513" ht="15" hidden="1">
      <c r="A513" s="191" t="s">
        <v>36</v>
      </c>
    </row>
    <row r="514" ht="15" hidden="1">
      <c r="A514" s="21" t="s">
        <v>71</v>
      </c>
    </row>
    <row r="515" ht="15" hidden="1">
      <c r="A515" s="21" t="s">
        <v>72</v>
      </c>
    </row>
    <row r="516" ht="15" hidden="1">
      <c r="A516" s="21" t="s">
        <v>73</v>
      </c>
    </row>
  </sheetData>
  <sheetProtection password="8499" sheet="1" objects="1" scenarios="1"/>
  <mergeCells count="130">
    <mergeCell ref="A110:D110"/>
    <mergeCell ref="A160:D160"/>
    <mergeCell ref="A157:K157"/>
    <mergeCell ref="A188:K188"/>
    <mergeCell ref="A158:M158"/>
    <mergeCell ref="A104:B104"/>
    <mergeCell ref="A108:M108"/>
    <mergeCell ref="A105:B105"/>
    <mergeCell ref="C105:D105"/>
    <mergeCell ref="C104:D104"/>
    <mergeCell ref="A106:B106"/>
    <mergeCell ref="C106:D106"/>
    <mergeCell ref="C287:F287"/>
    <mergeCell ref="C274:F274"/>
    <mergeCell ref="C275:F275"/>
    <mergeCell ref="C276:F276"/>
    <mergeCell ref="C277:F277"/>
    <mergeCell ref="C286:F286"/>
    <mergeCell ref="C280:F280"/>
    <mergeCell ref="C279:F279"/>
    <mergeCell ref="C283:F283"/>
    <mergeCell ref="C278:F278"/>
    <mergeCell ref="C102:D102"/>
    <mergeCell ref="C285:F285"/>
    <mergeCell ref="C284:F284"/>
    <mergeCell ref="C282:F282"/>
    <mergeCell ref="C281:F281"/>
    <mergeCell ref="A260:D260"/>
    <mergeCell ref="A225:M225"/>
    <mergeCell ref="C273:F273"/>
    <mergeCell ref="C103:D103"/>
    <mergeCell ref="A196:E196"/>
    <mergeCell ref="A200:D200"/>
    <mergeCell ref="C271:F271"/>
    <mergeCell ref="C269:F269"/>
    <mergeCell ref="C268:F268"/>
    <mergeCell ref="A264:B264"/>
    <mergeCell ref="C266:F266"/>
    <mergeCell ref="A201:E201"/>
    <mergeCell ref="A224:M224"/>
    <mergeCell ref="A102:B102"/>
    <mergeCell ref="C272:F272"/>
    <mergeCell ref="C270:F270"/>
    <mergeCell ref="A161:D161"/>
    <mergeCell ref="A234:D234"/>
    <mergeCell ref="A235:D235"/>
    <mergeCell ref="A258:M258"/>
    <mergeCell ref="C267:F267"/>
    <mergeCell ref="A261:D261"/>
    <mergeCell ref="A103:B103"/>
    <mergeCell ref="A101:B101"/>
    <mergeCell ref="C100:D100"/>
    <mergeCell ref="A93:B93"/>
    <mergeCell ref="A100:B100"/>
    <mergeCell ref="A99:B99"/>
    <mergeCell ref="A96:B96"/>
    <mergeCell ref="A97:B97"/>
    <mergeCell ref="C99:D99"/>
    <mergeCell ref="C101:D101"/>
    <mergeCell ref="C98:D98"/>
    <mergeCell ref="A98:B98"/>
    <mergeCell ref="A91:B91"/>
    <mergeCell ref="C91:D91"/>
    <mergeCell ref="C95:D95"/>
    <mergeCell ref="C96:D96"/>
    <mergeCell ref="C97:D97"/>
    <mergeCell ref="C93:D93"/>
    <mergeCell ref="A95:B95"/>
    <mergeCell ref="C94:D94"/>
    <mergeCell ref="A94:B94"/>
    <mergeCell ref="A84:B85"/>
    <mergeCell ref="R84:R85"/>
    <mergeCell ref="E84:F84"/>
    <mergeCell ref="Q84:Q85"/>
    <mergeCell ref="G84:H84"/>
    <mergeCell ref="M84:N84"/>
    <mergeCell ref="I84:J84"/>
    <mergeCell ref="O84:P84"/>
    <mergeCell ref="K84:L84"/>
    <mergeCell ref="C88:D88"/>
    <mergeCell ref="C86:D86"/>
    <mergeCell ref="C17:C18"/>
    <mergeCell ref="D17:D18"/>
    <mergeCell ref="A82:D82"/>
    <mergeCell ref="A68:A70"/>
    <mergeCell ref="C84:D85"/>
    <mergeCell ref="A53:A55"/>
    <mergeCell ref="A88:B88"/>
    <mergeCell ref="A74:A76"/>
    <mergeCell ref="C89:D89"/>
    <mergeCell ref="A90:B90"/>
    <mergeCell ref="C92:D92"/>
    <mergeCell ref="A92:B92"/>
    <mergeCell ref="C90:D90"/>
    <mergeCell ref="A89:B89"/>
    <mergeCell ref="A59:A61"/>
    <mergeCell ref="A7:L7"/>
    <mergeCell ref="A19:A22"/>
    <mergeCell ref="B10:L10"/>
    <mergeCell ref="B17:B18"/>
    <mergeCell ref="A17:A18"/>
    <mergeCell ref="A13:F13"/>
    <mergeCell ref="B9:L9"/>
    <mergeCell ref="A15:D15"/>
    <mergeCell ref="A14:D14"/>
    <mergeCell ref="A71:A73"/>
    <mergeCell ref="C87:D87"/>
    <mergeCell ref="A23:A25"/>
    <mergeCell ref="A65:A67"/>
    <mergeCell ref="A47:A49"/>
    <mergeCell ref="A50:A52"/>
    <mergeCell ref="A62:A64"/>
    <mergeCell ref="A32:A34"/>
    <mergeCell ref="A35:A37"/>
    <mergeCell ref="A44:A46"/>
    <mergeCell ref="A41:A43"/>
    <mergeCell ref="A26:A28"/>
    <mergeCell ref="A29:A31"/>
    <mergeCell ref="A56:A58"/>
    <mergeCell ref="A38:A40"/>
    <mergeCell ref="A87:B87"/>
    <mergeCell ref="A86:B86"/>
    <mergeCell ref="Q17:Q18"/>
    <mergeCell ref="E17:F17"/>
    <mergeCell ref="I17:J17"/>
    <mergeCell ref="M17:N17"/>
    <mergeCell ref="G17:H17"/>
    <mergeCell ref="K17:L17"/>
    <mergeCell ref="O17:P17"/>
    <mergeCell ref="A77:A79"/>
  </mergeCells>
  <dataValidations count="4">
    <dataValidation type="list" allowBlank="1" showInputMessage="1" showErrorMessage="1" sqref="D203:D222 D237:D256 B167:B186 B116:B155">
      <formula1>$A$86:$A$105</formula1>
    </dataValidation>
    <dataValidation type="list" allowBlank="1" showInputMessage="1" showErrorMessage="1" sqref="E237 C116:C155 C167:C186 E203:E222">
      <formula1>$L$116:$L$117</formula1>
    </dataValidation>
    <dataValidation type="list" allowBlank="1" showInputMessage="1" showErrorMessage="1" sqref="E238:E256">
      <formula1>$A$299:$A$300</formula1>
    </dataValidation>
    <dataValidation type="list" allowBlank="1" showInputMessage="1" showErrorMessage="1" sqref="C19:C79">
      <formula1>$A$514:$A$516</formula1>
    </dataValidation>
  </dataValidations>
  <printOptions/>
  <pageMargins left="0.5118110236220472" right="0.5118110236220472" top="0.1968503937007874" bottom="0.2362204724409449" header="0.15748031496062992" footer="0.11811023622047245"/>
  <pageSetup horizontalDpi="600" verticalDpi="600" orientation="landscape" paperSize="9" scale="29" r:id="rId3"/>
  <rowBreaks count="3" manualBreakCount="3">
    <brk id="80" max="22" man="1"/>
    <brk id="157" max="22" man="1"/>
    <brk id="232" max="22" man="1"/>
  </rowBreaks>
  <colBreaks count="1" manualBreakCount="1">
    <brk id="24" max="65535" man="1"/>
  </colBreaks>
  <legacyDrawing r:id="rId2"/>
  <oleObjects>
    <oleObject progId="Word.Picture.8" shapeId="39844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Y409"/>
  <sheetViews>
    <sheetView tabSelected="1" zoomScaleSheetLayoutView="25" zoomScalePageLayoutView="0" workbookViewId="0" topLeftCell="A298">
      <selection activeCell="A315" sqref="A315:F334"/>
    </sheetView>
  </sheetViews>
  <sheetFormatPr defaultColWidth="0" defaultRowHeight="15" zeroHeight="1"/>
  <cols>
    <col min="1" max="1" width="39.57421875" style="20" customWidth="1"/>
    <col min="2" max="10" width="24.00390625" style="20" customWidth="1"/>
    <col min="11" max="14" width="24.00390625" style="21" customWidth="1"/>
    <col min="15" max="20" width="9.140625" style="21" hidden="1" customWidth="1"/>
    <col min="21" max="21" width="23.140625" style="21" hidden="1" customWidth="1"/>
    <col min="22" max="22" width="15.57421875" style="21" hidden="1" customWidth="1"/>
    <col min="23" max="24" width="0" style="21" hidden="1" customWidth="1"/>
    <col min="25" max="25" width="9.00390625" style="21" hidden="1" customWidth="1"/>
    <col min="26" max="26" width="0" style="21" hidden="1" customWidth="1"/>
    <col min="27" max="27" width="8.140625" style="21" hidden="1" customWidth="1"/>
    <col min="28" max="28" width="17.00390625" style="21" hidden="1" customWidth="1"/>
    <col min="29" max="255" width="0" style="21" hidden="1" customWidth="1"/>
    <col min="256" max="16384" width="9.57421875" style="21" hidden="1" customWidth="1"/>
  </cols>
  <sheetData>
    <row r="1" s="4" customFormat="1" ht="15">
      <c r="A1" s="21"/>
    </row>
    <row r="2" s="4" customFormat="1" ht="15">
      <c r="A2" s="21"/>
    </row>
    <row r="3" s="4" customFormat="1" ht="15">
      <c r="A3" s="21"/>
    </row>
    <row r="4" s="4" customFormat="1" ht="15">
      <c r="A4" s="21"/>
    </row>
    <row r="5" s="4" customFormat="1" ht="15">
      <c r="A5" s="202"/>
    </row>
    <row r="6" s="4" customFormat="1" ht="18.75" customHeight="1">
      <c r="A6" s="21"/>
    </row>
    <row r="7" spans="1:10" s="4" customFormat="1" ht="64.5" customHeight="1">
      <c r="A7" s="488" t="s">
        <v>280</v>
      </c>
      <c r="B7" s="489"/>
      <c r="C7" s="489"/>
      <c r="D7" s="489"/>
      <c r="E7" s="489"/>
      <c r="F7" s="488"/>
      <c r="G7" s="489"/>
      <c r="H7" s="489"/>
      <c r="I7" s="489"/>
      <c r="J7" s="489"/>
    </row>
    <row r="8" spans="1:5" s="4" customFormat="1" ht="15">
      <c r="A8" s="174"/>
      <c r="B8" s="15"/>
      <c r="C8" s="15"/>
      <c r="D8" s="15"/>
      <c r="E8" s="15"/>
    </row>
    <row r="9" spans="1:10" s="4" customFormat="1" ht="57.75" customHeight="1">
      <c r="A9" s="270" t="s">
        <v>115</v>
      </c>
      <c r="B9" s="429">
        <f>'1. Table of contents'!B9</f>
        <v>0</v>
      </c>
      <c r="C9" s="430"/>
      <c r="D9" s="430"/>
      <c r="E9" s="431"/>
      <c r="F9" s="16"/>
      <c r="G9" s="17"/>
      <c r="H9" s="17"/>
      <c r="I9" s="17"/>
      <c r="J9" s="17"/>
    </row>
    <row r="10" spans="1:10" s="4" customFormat="1" ht="15">
      <c r="A10" s="270" t="s">
        <v>116</v>
      </c>
      <c r="B10" s="432">
        <f>'1. Table of contents'!B10</f>
        <v>0</v>
      </c>
      <c r="C10" s="430"/>
      <c r="D10" s="430"/>
      <c r="E10" s="431"/>
      <c r="F10" s="16"/>
      <c r="G10" s="17"/>
      <c r="H10" s="17"/>
      <c r="I10" s="17"/>
      <c r="J10" s="17"/>
    </row>
    <row r="11" spans="1:10" s="4" customFormat="1" ht="15">
      <c r="A11" s="203"/>
      <c r="B11" s="18"/>
      <c r="C11" s="18"/>
      <c r="D11" s="18"/>
      <c r="E11" s="18"/>
      <c r="F11" s="17"/>
      <c r="G11" s="17"/>
      <c r="H11" s="17"/>
      <c r="I11" s="17"/>
      <c r="J11" s="17"/>
    </row>
    <row r="12" spans="1:9" ht="23.25" customHeight="1">
      <c r="A12" s="433" t="s">
        <v>281</v>
      </c>
      <c r="B12" s="433"/>
      <c r="C12" s="433"/>
      <c r="D12" s="433"/>
      <c r="E12" s="433"/>
      <c r="F12" s="19"/>
      <c r="G12" s="19"/>
      <c r="H12" s="19"/>
      <c r="I12" s="19"/>
    </row>
    <row r="13" spans="1:10" s="27" customFormat="1" ht="15">
      <c r="A13" s="22"/>
      <c r="B13" s="23"/>
      <c r="C13" s="23"/>
      <c r="D13" s="23"/>
      <c r="E13" s="23"/>
      <c r="F13" s="23"/>
      <c r="G13" s="24"/>
      <c r="H13" s="25"/>
      <c r="I13" s="26"/>
      <c r="J13" s="26"/>
    </row>
    <row r="14" spans="1:10" s="27" customFormat="1" ht="18.75">
      <c r="A14" s="434" t="s">
        <v>282</v>
      </c>
      <c r="B14" s="434"/>
      <c r="C14" s="434"/>
      <c r="D14" s="434"/>
      <c r="E14" s="434"/>
      <c r="F14" s="23"/>
      <c r="G14" s="24"/>
      <c r="H14" s="25"/>
      <c r="I14" s="26"/>
      <c r="J14" s="26"/>
    </row>
    <row r="15" spans="1:10" s="27" customFormat="1" ht="15">
      <c r="A15" s="28"/>
      <c r="B15" s="23"/>
      <c r="C15" s="23"/>
      <c r="D15" s="23"/>
      <c r="E15" s="23"/>
      <c r="F15" s="23"/>
      <c r="G15" s="29"/>
      <c r="H15" s="25"/>
      <c r="I15" s="26"/>
      <c r="J15" s="25"/>
    </row>
    <row r="16" spans="1:8" ht="15">
      <c r="A16" s="425" t="str">
        <f>'1. Table of contents'!A28</f>
        <v>LP - Partner 1 -</v>
      </c>
      <c r="B16" s="426"/>
      <c r="C16" s="426"/>
      <c r="D16" s="426"/>
      <c r="E16" s="427"/>
      <c r="G16" s="24"/>
      <c r="H16" s="30"/>
    </row>
    <row r="17" spans="1:8" ht="15">
      <c r="A17" s="299" t="s">
        <v>274</v>
      </c>
      <c r="B17" s="239">
        <f>'1. Table of contents'!E28</f>
        <v>0</v>
      </c>
      <c r="G17" s="24"/>
      <c r="H17" s="30"/>
    </row>
    <row r="18" spans="7:10" ht="15.75" thickBot="1">
      <c r="G18" s="31"/>
      <c r="H18" s="31"/>
      <c r="J18" s="31"/>
    </row>
    <row r="19" spans="1:10" ht="15">
      <c r="A19" s="148" t="s">
        <v>283</v>
      </c>
      <c r="B19" s="300" t="s">
        <v>288</v>
      </c>
      <c r="C19" s="56" t="s">
        <v>28</v>
      </c>
      <c r="D19" s="428" t="s">
        <v>289</v>
      </c>
      <c r="E19" s="428"/>
      <c r="F19" s="428"/>
      <c r="G19" s="428"/>
      <c r="H19" s="428"/>
      <c r="I19" s="428"/>
      <c r="J19" s="428"/>
    </row>
    <row r="20" spans="1:10" ht="21.75" customHeight="1">
      <c r="A20" s="149" t="s">
        <v>284</v>
      </c>
      <c r="B20" s="32">
        <f>+'2. Detailed Part'!U22+'2. Detailed Part'!Q86</f>
        <v>0</v>
      </c>
      <c r="C20" s="114">
        <f>IF(ISERR(B20/$B$24),"",B20/$B$24)</f>
      </c>
      <c r="D20" s="417"/>
      <c r="E20" s="418"/>
      <c r="F20" s="418"/>
      <c r="G20" s="418"/>
      <c r="H20" s="418"/>
      <c r="I20" s="418"/>
      <c r="J20" s="419"/>
    </row>
    <row r="21" spans="1:10" ht="15">
      <c r="A21" s="149" t="s">
        <v>285</v>
      </c>
      <c r="B21" s="32">
        <f>+'2. Detailed Part'!AF116</f>
        <v>0</v>
      </c>
      <c r="C21" s="114">
        <f>IF(ISERR(B21/$B$24),"",B21/$B$24)</f>
      </c>
      <c r="D21" s="420"/>
      <c r="E21" s="421"/>
      <c r="F21" s="421"/>
      <c r="G21" s="421"/>
      <c r="H21" s="421"/>
      <c r="I21" s="421"/>
      <c r="J21" s="422"/>
    </row>
    <row r="22" spans="1:10" ht="15" customHeight="1">
      <c r="A22" s="149" t="s">
        <v>286</v>
      </c>
      <c r="B22" s="32">
        <f>+'2. Detailed Part'!AF167</f>
        <v>0</v>
      </c>
      <c r="C22" s="114">
        <f>IF(ISERR(B22/$B$24),"",B22/$B$24)</f>
      </c>
      <c r="D22" s="420"/>
      <c r="E22" s="421"/>
      <c r="F22" s="421"/>
      <c r="G22" s="421"/>
      <c r="H22" s="421"/>
      <c r="I22" s="421"/>
      <c r="J22" s="422"/>
    </row>
    <row r="23" spans="1:10" ht="15">
      <c r="A23" s="149" t="s">
        <v>287</v>
      </c>
      <c r="B23" s="32">
        <f>+'2. Detailed Part'!M267</f>
        <v>0</v>
      </c>
      <c r="C23" s="114">
        <f>IF(ISERR(B23/$B$24),"",B23/$B$24)</f>
      </c>
      <c r="D23" s="423"/>
      <c r="E23" s="421"/>
      <c r="F23" s="421"/>
      <c r="G23" s="421"/>
      <c r="H23" s="421"/>
      <c r="I23" s="421"/>
      <c r="J23" s="422"/>
    </row>
    <row r="24" spans="1:10" ht="15">
      <c r="A24" s="150" t="s">
        <v>159</v>
      </c>
      <c r="B24" s="115">
        <f>SUM(B20:B23)</f>
        <v>0</v>
      </c>
      <c r="C24" s="114">
        <f>IF(ISERR(B24/$B$24),"",B24/$B$24)</f>
      </c>
      <c r="D24" s="423"/>
      <c r="E24" s="421"/>
      <c r="F24" s="421"/>
      <c r="G24" s="421"/>
      <c r="H24" s="421"/>
      <c r="I24" s="421"/>
      <c r="J24" s="422"/>
    </row>
    <row r="25" spans="1:10" ht="15">
      <c r="A25" s="424" t="s">
        <v>306</v>
      </c>
      <c r="B25" s="424"/>
      <c r="C25" s="424"/>
      <c r="D25" s="424"/>
      <c r="E25" s="424"/>
      <c r="F25" s="424"/>
      <c r="G25" s="424"/>
      <c r="H25" s="424"/>
      <c r="I25" s="424"/>
      <c r="J25" s="424"/>
    </row>
    <row r="26" spans="1:25" ht="15.75">
      <c r="A26" s="311" t="s">
        <v>305</v>
      </c>
      <c r="B26" s="53"/>
      <c r="D26" s="2"/>
      <c r="E26" s="2"/>
      <c r="F26" s="2"/>
      <c r="G26" s="3"/>
      <c r="H26" s="3"/>
      <c r="I26" s="7"/>
      <c r="J26" s="7"/>
      <c r="K26" s="1"/>
      <c r="L26" s="1"/>
      <c r="M26" s="1"/>
      <c r="N26" s="1"/>
      <c r="O26" s="1"/>
      <c r="P26" s="1"/>
      <c r="Q26" s="1"/>
      <c r="V26" s="414"/>
      <c r="W26" s="415"/>
      <c r="X26" s="415"/>
      <c r="Y26" s="416"/>
    </row>
    <row r="27" spans="1:10" s="27" customFormat="1" ht="15">
      <c r="A27" s="28"/>
      <c r="B27" s="23"/>
      <c r="C27" s="23"/>
      <c r="D27" s="23"/>
      <c r="E27" s="23"/>
      <c r="F27" s="23"/>
      <c r="G27" s="26"/>
      <c r="H27" s="26"/>
      <c r="I27" s="26"/>
      <c r="J27" s="26"/>
    </row>
    <row r="28" spans="1:8" ht="15">
      <c r="A28" s="425" t="str">
        <f>'1. Table of contents'!A29</f>
        <v>Partner 2 - </v>
      </c>
      <c r="B28" s="426"/>
      <c r="C28" s="426"/>
      <c r="D28" s="426"/>
      <c r="E28" s="427"/>
      <c r="G28" s="24"/>
      <c r="H28" s="30"/>
    </row>
    <row r="29" spans="1:8" ht="15">
      <c r="A29" s="299" t="s">
        <v>274</v>
      </c>
      <c r="B29" s="239">
        <f>'1. Table of contents'!E41</f>
        <v>0</v>
      </c>
      <c r="G29" s="24"/>
      <c r="H29" s="30"/>
    </row>
    <row r="30" spans="7:10" ht="15.75" thickBot="1">
      <c r="G30" s="31"/>
      <c r="H30" s="31"/>
      <c r="J30" s="31"/>
    </row>
    <row r="31" spans="1:10" ht="15">
      <c r="A31" s="148" t="s">
        <v>283</v>
      </c>
      <c r="B31" s="300" t="s">
        <v>288</v>
      </c>
      <c r="C31" s="56" t="s">
        <v>28</v>
      </c>
      <c r="D31" s="428" t="s">
        <v>289</v>
      </c>
      <c r="E31" s="428"/>
      <c r="F31" s="428"/>
      <c r="G31" s="428"/>
      <c r="H31" s="428"/>
      <c r="I31" s="428"/>
      <c r="J31" s="428"/>
    </row>
    <row r="32" spans="1:10" ht="17.25" customHeight="1">
      <c r="A32" s="149" t="s">
        <v>284</v>
      </c>
      <c r="B32" s="32">
        <f>+'2. Detailed Part'!U25+'2. Detailed Part'!Q87</f>
        <v>0</v>
      </c>
      <c r="C32" s="114">
        <f>IF(ISERR(B32/$B$24),"",B32/$B$24)</f>
      </c>
      <c r="D32" s="417"/>
      <c r="E32" s="418"/>
      <c r="F32" s="418"/>
      <c r="G32" s="418"/>
      <c r="H32" s="418"/>
      <c r="I32" s="418"/>
      <c r="J32" s="419"/>
    </row>
    <row r="33" spans="1:10" ht="15">
      <c r="A33" s="149" t="s">
        <v>285</v>
      </c>
      <c r="B33" s="32">
        <f>+'2. Detailed Part'!AF117</f>
        <v>0</v>
      </c>
      <c r="C33" s="114">
        <f>IF(ISERR(B33/$B$24),"",B33/$B$24)</f>
      </c>
      <c r="D33" s="420"/>
      <c r="E33" s="421"/>
      <c r="F33" s="421"/>
      <c r="G33" s="421"/>
      <c r="H33" s="421"/>
      <c r="I33" s="421"/>
      <c r="J33" s="422"/>
    </row>
    <row r="34" spans="1:10" ht="16.5" customHeight="1">
      <c r="A34" s="149" t="s">
        <v>286</v>
      </c>
      <c r="B34" s="32">
        <f>+'2. Detailed Part'!AF168</f>
        <v>0</v>
      </c>
      <c r="C34" s="114">
        <f>IF(ISERR(B34/$B$24),"",B34/$B$24)</f>
      </c>
      <c r="D34" s="420"/>
      <c r="E34" s="421"/>
      <c r="F34" s="421"/>
      <c r="G34" s="421"/>
      <c r="H34" s="421"/>
      <c r="I34" s="421"/>
      <c r="J34" s="422"/>
    </row>
    <row r="35" spans="1:10" ht="15">
      <c r="A35" s="149" t="s">
        <v>287</v>
      </c>
      <c r="B35" s="32">
        <f>+'2. Detailed Part'!M268</f>
        <v>0</v>
      </c>
      <c r="C35" s="114">
        <f>IF(ISERR(B35/$B$24),"",B35/$B$24)</f>
      </c>
      <c r="D35" s="423"/>
      <c r="E35" s="421"/>
      <c r="F35" s="421"/>
      <c r="G35" s="421"/>
      <c r="H35" s="421"/>
      <c r="I35" s="421"/>
      <c r="J35" s="422"/>
    </row>
    <row r="36" spans="1:10" ht="15">
      <c r="A36" s="150" t="s">
        <v>159</v>
      </c>
      <c r="B36" s="115">
        <f>SUM(B32:B35)</f>
        <v>0</v>
      </c>
      <c r="C36" s="114">
        <f>IF(ISERR(B36/$B$24),"",B36/$B$24)</f>
      </c>
      <c r="D36" s="423"/>
      <c r="E36" s="421"/>
      <c r="F36" s="421"/>
      <c r="G36" s="421"/>
      <c r="H36" s="421"/>
      <c r="I36" s="421"/>
      <c r="J36" s="422"/>
    </row>
    <row r="37" spans="1:10" ht="15" customHeight="1">
      <c r="A37" s="424" t="s">
        <v>306</v>
      </c>
      <c r="B37" s="424"/>
      <c r="C37" s="424"/>
      <c r="D37" s="424"/>
      <c r="E37" s="424"/>
      <c r="F37" s="424"/>
      <c r="G37" s="424"/>
      <c r="H37" s="424"/>
      <c r="I37" s="424"/>
      <c r="J37" s="424"/>
    </row>
    <row r="38" spans="1:25" ht="15.75">
      <c r="A38" s="311" t="s">
        <v>305</v>
      </c>
      <c r="B38" s="53"/>
      <c r="D38" s="2"/>
      <c r="E38" s="2"/>
      <c r="F38" s="2"/>
      <c r="G38" s="3"/>
      <c r="H38" s="3"/>
      <c r="I38" s="7"/>
      <c r="J38" s="7"/>
      <c r="K38" s="1"/>
      <c r="L38" s="1"/>
      <c r="M38" s="1"/>
      <c r="N38" s="1"/>
      <c r="O38" s="1"/>
      <c r="P38" s="1"/>
      <c r="Q38" s="1"/>
      <c r="V38" s="414"/>
      <c r="W38" s="415"/>
      <c r="X38" s="415"/>
      <c r="Y38" s="416"/>
    </row>
    <row r="39" spans="1:10" s="27" customFormat="1" ht="15">
      <c r="A39" s="28"/>
      <c r="B39" s="23"/>
      <c r="C39" s="23"/>
      <c r="D39" s="23"/>
      <c r="E39" s="23"/>
      <c r="F39" s="26"/>
      <c r="G39" s="26"/>
      <c r="H39" s="26"/>
      <c r="I39" s="26"/>
      <c r="J39" s="26"/>
    </row>
    <row r="40" spans="1:8" ht="15">
      <c r="A40" s="425" t="str">
        <f>'1. Table of contents'!A30</f>
        <v>Partner 3 -</v>
      </c>
      <c r="B40" s="426"/>
      <c r="C40" s="426"/>
      <c r="D40" s="426"/>
      <c r="E40" s="427"/>
      <c r="G40" s="24"/>
      <c r="H40" s="30"/>
    </row>
    <row r="41" spans="1:8" ht="15">
      <c r="A41" s="299" t="s">
        <v>274</v>
      </c>
      <c r="B41" s="239">
        <f>'1. Table of contents'!E54</f>
        <v>0</v>
      </c>
      <c r="G41" s="24"/>
      <c r="H41" s="30"/>
    </row>
    <row r="42" spans="7:10" ht="15.75" thickBot="1">
      <c r="G42" s="31"/>
      <c r="H42" s="31"/>
      <c r="J42" s="31"/>
    </row>
    <row r="43" spans="1:10" ht="15">
      <c r="A43" s="148" t="s">
        <v>283</v>
      </c>
      <c r="B43" s="300" t="s">
        <v>288</v>
      </c>
      <c r="C43" s="56" t="s">
        <v>28</v>
      </c>
      <c r="D43" s="428" t="s">
        <v>289</v>
      </c>
      <c r="E43" s="428"/>
      <c r="F43" s="428"/>
      <c r="G43" s="428"/>
      <c r="H43" s="428"/>
      <c r="I43" s="428"/>
      <c r="J43" s="428"/>
    </row>
    <row r="44" spans="1:10" ht="20.25" customHeight="1">
      <c r="A44" s="149" t="s">
        <v>284</v>
      </c>
      <c r="B44" s="32">
        <f>+'2. Detailed Part'!U28+'2. Detailed Part'!Q88</f>
        <v>0</v>
      </c>
      <c r="C44" s="114">
        <f>IF(ISERR(B44/$B$24),"",B44/$B$24)</f>
      </c>
      <c r="D44" s="417"/>
      <c r="E44" s="418"/>
      <c r="F44" s="418"/>
      <c r="G44" s="418"/>
      <c r="H44" s="418"/>
      <c r="I44" s="418"/>
      <c r="J44" s="419"/>
    </row>
    <row r="45" spans="1:10" ht="15">
      <c r="A45" s="149" t="s">
        <v>285</v>
      </c>
      <c r="B45" s="32">
        <f>+'2. Detailed Part'!AF118</f>
        <v>0</v>
      </c>
      <c r="C45" s="114">
        <f>IF(ISERR(B45/$B$24),"",B45/$B$24)</f>
      </c>
      <c r="D45" s="420"/>
      <c r="E45" s="421"/>
      <c r="F45" s="421"/>
      <c r="G45" s="421"/>
      <c r="H45" s="421"/>
      <c r="I45" s="421"/>
      <c r="J45" s="422"/>
    </row>
    <row r="46" spans="1:10" ht="16.5" customHeight="1">
      <c r="A46" s="149" t="s">
        <v>286</v>
      </c>
      <c r="B46" s="32">
        <f>+'2. Detailed Part'!AF169</f>
        <v>0</v>
      </c>
      <c r="C46" s="114">
        <f>IF(ISERR(B46/$B$24),"",B46/$B$24)</f>
      </c>
      <c r="D46" s="420"/>
      <c r="E46" s="421"/>
      <c r="F46" s="421"/>
      <c r="G46" s="421"/>
      <c r="H46" s="421"/>
      <c r="I46" s="421"/>
      <c r="J46" s="422"/>
    </row>
    <row r="47" spans="1:10" ht="15">
      <c r="A47" s="149" t="s">
        <v>287</v>
      </c>
      <c r="B47" s="32">
        <f>+'2. Detailed Part'!M269</f>
        <v>0</v>
      </c>
      <c r="C47" s="114">
        <f>IF(ISERR(B47/$B$24),"",B47/$B$24)</f>
      </c>
      <c r="D47" s="423"/>
      <c r="E47" s="421"/>
      <c r="F47" s="421"/>
      <c r="G47" s="421"/>
      <c r="H47" s="421"/>
      <c r="I47" s="421"/>
      <c r="J47" s="422"/>
    </row>
    <row r="48" spans="1:10" ht="15">
      <c r="A48" s="150" t="s">
        <v>159</v>
      </c>
      <c r="B48" s="115">
        <f>SUM(B44:B47)</f>
        <v>0</v>
      </c>
      <c r="C48" s="114">
        <f>IF(ISERR(B48/$B$24),"",B48/$B$24)</f>
      </c>
      <c r="D48" s="423"/>
      <c r="E48" s="421"/>
      <c r="F48" s="421"/>
      <c r="G48" s="421"/>
      <c r="H48" s="421"/>
      <c r="I48" s="421"/>
      <c r="J48" s="422"/>
    </row>
    <row r="49" spans="1:10" ht="15" customHeight="1">
      <c r="A49" s="424" t="s">
        <v>306</v>
      </c>
      <c r="B49" s="424"/>
      <c r="C49" s="424"/>
      <c r="D49" s="424"/>
      <c r="E49" s="424"/>
      <c r="F49" s="424"/>
      <c r="G49" s="424"/>
      <c r="H49" s="424"/>
      <c r="I49" s="424"/>
      <c r="J49" s="424"/>
    </row>
    <row r="50" spans="1:25" ht="15.75">
      <c r="A50" s="311" t="s">
        <v>305</v>
      </c>
      <c r="B50" s="53"/>
      <c r="D50" s="2"/>
      <c r="E50" s="2"/>
      <c r="F50" s="2"/>
      <c r="G50" s="3"/>
      <c r="H50" s="3"/>
      <c r="I50" s="7"/>
      <c r="J50" s="7"/>
      <c r="K50" s="1"/>
      <c r="L50" s="1"/>
      <c r="M50" s="1"/>
      <c r="N50" s="1"/>
      <c r="O50" s="1"/>
      <c r="P50" s="1"/>
      <c r="Q50" s="1"/>
      <c r="V50" s="414"/>
      <c r="W50" s="415"/>
      <c r="X50" s="415"/>
      <c r="Y50" s="416"/>
    </row>
    <row r="51" spans="1:10" s="27" customFormat="1" ht="15">
      <c r="A51" s="28"/>
      <c r="B51" s="23"/>
      <c r="C51" s="23"/>
      <c r="D51" s="23"/>
      <c r="E51" s="23"/>
      <c r="F51" s="26"/>
      <c r="G51" s="26"/>
      <c r="H51" s="26"/>
      <c r="I51" s="26"/>
      <c r="J51" s="26"/>
    </row>
    <row r="52" spans="1:8" ht="15">
      <c r="A52" s="425" t="str">
        <f>'1. Table of contents'!A31</f>
        <v>Partner 4 - </v>
      </c>
      <c r="B52" s="426"/>
      <c r="C52" s="426"/>
      <c r="D52" s="426"/>
      <c r="E52" s="427"/>
      <c r="G52" s="24"/>
      <c r="H52" s="30"/>
    </row>
    <row r="53" spans="1:8" ht="15">
      <c r="A53" s="299" t="s">
        <v>274</v>
      </c>
      <c r="B53" s="239">
        <f>'1. Table of contents'!E67</f>
        <v>0</v>
      </c>
      <c r="G53" s="24"/>
      <c r="H53" s="30"/>
    </row>
    <row r="54" spans="7:10" ht="15.75" thickBot="1">
      <c r="G54" s="31"/>
      <c r="H54" s="31"/>
      <c r="J54" s="31"/>
    </row>
    <row r="55" spans="1:10" ht="15">
      <c r="A55" s="148" t="s">
        <v>283</v>
      </c>
      <c r="B55" s="300" t="s">
        <v>288</v>
      </c>
      <c r="C55" s="56" t="s">
        <v>28</v>
      </c>
      <c r="D55" s="428" t="s">
        <v>289</v>
      </c>
      <c r="E55" s="428"/>
      <c r="F55" s="428"/>
      <c r="G55" s="428"/>
      <c r="H55" s="428"/>
      <c r="I55" s="428"/>
      <c r="J55" s="428"/>
    </row>
    <row r="56" spans="1:10" ht="18" customHeight="1">
      <c r="A56" s="149" t="s">
        <v>284</v>
      </c>
      <c r="B56" s="32">
        <f>+'2. Detailed Part'!U31+'2. Detailed Part'!Q89</f>
        <v>0</v>
      </c>
      <c r="C56" s="114">
        <f>IF(ISERR(B56/$B$24),"",B56/$B$24)</f>
      </c>
      <c r="D56" s="417"/>
      <c r="E56" s="418"/>
      <c r="F56" s="418"/>
      <c r="G56" s="418"/>
      <c r="H56" s="418"/>
      <c r="I56" s="418"/>
      <c r="J56" s="419"/>
    </row>
    <row r="57" spans="1:10" ht="15">
      <c r="A57" s="149" t="s">
        <v>285</v>
      </c>
      <c r="B57" s="32">
        <f>+'2. Detailed Part'!AF119</f>
        <v>0</v>
      </c>
      <c r="C57" s="114">
        <f>IF(ISERR(B57/$B$24),"",B57/$B$24)</f>
      </c>
      <c r="D57" s="420"/>
      <c r="E57" s="421"/>
      <c r="F57" s="421"/>
      <c r="G57" s="421"/>
      <c r="H57" s="421"/>
      <c r="I57" s="421"/>
      <c r="J57" s="422"/>
    </row>
    <row r="58" spans="1:10" ht="15.75" customHeight="1">
      <c r="A58" s="149" t="s">
        <v>286</v>
      </c>
      <c r="B58" s="32">
        <f>+'2. Detailed Part'!AF170</f>
        <v>0</v>
      </c>
      <c r="C58" s="114">
        <f>IF(ISERR(B58/$B$24),"",B58/$B$24)</f>
      </c>
      <c r="D58" s="420"/>
      <c r="E58" s="421"/>
      <c r="F58" s="421"/>
      <c r="G58" s="421"/>
      <c r="H58" s="421"/>
      <c r="I58" s="421"/>
      <c r="J58" s="422"/>
    </row>
    <row r="59" spans="1:10" ht="15">
      <c r="A59" s="149" t="s">
        <v>287</v>
      </c>
      <c r="B59" s="32">
        <f>+'2. Detailed Part'!M270</f>
        <v>0</v>
      </c>
      <c r="C59" s="114">
        <f>IF(ISERR(B59/$B$24),"",B59/$B$24)</f>
      </c>
      <c r="D59" s="423"/>
      <c r="E59" s="421"/>
      <c r="F59" s="421"/>
      <c r="G59" s="421"/>
      <c r="H59" s="421"/>
      <c r="I59" s="421"/>
      <c r="J59" s="422"/>
    </row>
    <row r="60" spans="1:10" ht="15">
      <c r="A60" s="150" t="s">
        <v>159</v>
      </c>
      <c r="B60" s="115">
        <f>SUM(B56:B59)</f>
        <v>0</v>
      </c>
      <c r="C60" s="114">
        <f>IF(ISERR(B60/$B$24),"",B60/$B$24)</f>
      </c>
      <c r="D60" s="423"/>
      <c r="E60" s="421"/>
      <c r="F60" s="421"/>
      <c r="G60" s="421"/>
      <c r="H60" s="421"/>
      <c r="I60" s="421"/>
      <c r="J60" s="422"/>
    </row>
    <row r="61" spans="1:10" ht="15" customHeight="1">
      <c r="A61" s="424" t="s">
        <v>306</v>
      </c>
      <c r="B61" s="424"/>
      <c r="C61" s="424"/>
      <c r="D61" s="424"/>
      <c r="E61" s="424"/>
      <c r="F61" s="424"/>
      <c r="G61" s="424"/>
      <c r="H61" s="424"/>
      <c r="I61" s="424"/>
      <c r="J61" s="424"/>
    </row>
    <row r="62" spans="1:25" ht="15.75">
      <c r="A62" s="311" t="s">
        <v>305</v>
      </c>
      <c r="B62" s="53"/>
      <c r="D62" s="2"/>
      <c r="E62" s="2"/>
      <c r="F62" s="2"/>
      <c r="G62" s="3"/>
      <c r="H62" s="3"/>
      <c r="I62" s="7"/>
      <c r="J62" s="7"/>
      <c r="K62" s="1"/>
      <c r="L62" s="1"/>
      <c r="M62" s="1"/>
      <c r="N62" s="1"/>
      <c r="O62" s="1"/>
      <c r="P62" s="1"/>
      <c r="Q62" s="1"/>
      <c r="V62" s="414"/>
      <c r="W62" s="415"/>
      <c r="X62" s="415"/>
      <c r="Y62" s="416"/>
    </row>
    <row r="63" spans="1:10" s="27" customFormat="1" ht="15">
      <c r="A63" s="28"/>
      <c r="B63" s="23"/>
      <c r="C63" s="23"/>
      <c r="D63" s="23"/>
      <c r="E63" s="23"/>
      <c r="F63" s="26"/>
      <c r="G63" s="26"/>
      <c r="H63" s="26"/>
      <c r="I63" s="26"/>
      <c r="J63" s="26"/>
    </row>
    <row r="64" spans="1:10" s="27" customFormat="1" ht="15">
      <c r="A64" s="22"/>
      <c r="B64" s="23"/>
      <c r="C64" s="23"/>
      <c r="D64" s="23"/>
      <c r="E64" s="23"/>
      <c r="F64" s="26"/>
      <c r="G64" s="26"/>
      <c r="H64" s="26"/>
      <c r="I64" s="26"/>
      <c r="J64" s="26"/>
    </row>
    <row r="65" spans="1:8" ht="15">
      <c r="A65" s="425" t="str">
        <f>'1. Table of contents'!A32</f>
        <v>Partner 5 - </v>
      </c>
      <c r="B65" s="426"/>
      <c r="C65" s="426"/>
      <c r="D65" s="426"/>
      <c r="E65" s="427"/>
      <c r="G65" s="24"/>
      <c r="H65" s="30"/>
    </row>
    <row r="66" spans="1:8" ht="15">
      <c r="A66" s="299" t="s">
        <v>274</v>
      </c>
      <c r="B66" s="239">
        <f>'1. Table of contents'!E80</f>
        <v>0</v>
      </c>
      <c r="G66" s="24"/>
      <c r="H66" s="30"/>
    </row>
    <row r="67" spans="7:10" ht="15.75" thickBot="1">
      <c r="G67" s="31"/>
      <c r="H67" s="31"/>
      <c r="J67" s="31"/>
    </row>
    <row r="68" spans="1:10" ht="15">
      <c r="A68" s="148" t="s">
        <v>283</v>
      </c>
      <c r="B68" s="300" t="s">
        <v>288</v>
      </c>
      <c r="C68" s="56" t="s">
        <v>28</v>
      </c>
      <c r="D68" s="428" t="s">
        <v>289</v>
      </c>
      <c r="E68" s="428"/>
      <c r="F68" s="428"/>
      <c r="G68" s="428"/>
      <c r="H68" s="428"/>
      <c r="I68" s="428"/>
      <c r="J68" s="428"/>
    </row>
    <row r="69" spans="1:10" ht="17.25" customHeight="1">
      <c r="A69" s="149" t="s">
        <v>284</v>
      </c>
      <c r="B69" s="32">
        <f>+'2. Detailed Part'!U34+'2. Detailed Part'!Q90</f>
        <v>0</v>
      </c>
      <c r="C69" s="114">
        <f>IF(ISERR(B69/$B$24),"",B69/$B$24)</f>
      </c>
      <c r="D69" s="417"/>
      <c r="E69" s="418"/>
      <c r="F69" s="418"/>
      <c r="G69" s="418"/>
      <c r="H69" s="418"/>
      <c r="I69" s="418"/>
      <c r="J69" s="419"/>
    </row>
    <row r="70" spans="1:10" ht="15">
      <c r="A70" s="149" t="s">
        <v>285</v>
      </c>
      <c r="B70" s="32">
        <f>+'2. Detailed Part'!AF120</f>
        <v>0</v>
      </c>
      <c r="C70" s="114">
        <f>IF(ISERR(B70/$B$24),"",B70/$B$24)</f>
      </c>
      <c r="D70" s="420"/>
      <c r="E70" s="421"/>
      <c r="F70" s="421"/>
      <c r="G70" s="421"/>
      <c r="H70" s="421"/>
      <c r="I70" s="421"/>
      <c r="J70" s="422"/>
    </row>
    <row r="71" spans="1:10" ht="15.75" customHeight="1">
      <c r="A71" s="149" t="s">
        <v>286</v>
      </c>
      <c r="B71" s="32">
        <f>+'2. Detailed Part'!AF171</f>
        <v>0</v>
      </c>
      <c r="C71" s="114">
        <f>IF(ISERR(B71/$B$24),"",B71/$B$24)</f>
      </c>
      <c r="D71" s="420"/>
      <c r="E71" s="421"/>
      <c r="F71" s="421"/>
      <c r="G71" s="421"/>
      <c r="H71" s="421"/>
      <c r="I71" s="421"/>
      <c r="J71" s="422"/>
    </row>
    <row r="72" spans="1:10" ht="15">
      <c r="A72" s="149" t="s">
        <v>287</v>
      </c>
      <c r="B72" s="32">
        <f>+'2. Detailed Part'!M271</f>
        <v>0</v>
      </c>
      <c r="C72" s="114">
        <f>IF(ISERR(B72/$B$24),"",B72/$B$24)</f>
      </c>
      <c r="D72" s="423"/>
      <c r="E72" s="421"/>
      <c r="F72" s="421"/>
      <c r="G72" s="421"/>
      <c r="H72" s="421"/>
      <c r="I72" s="421"/>
      <c r="J72" s="422"/>
    </row>
    <row r="73" spans="1:10" ht="15">
      <c r="A73" s="150" t="s">
        <v>159</v>
      </c>
      <c r="B73" s="115">
        <f>SUM(B69:B72)</f>
        <v>0</v>
      </c>
      <c r="C73" s="114">
        <f>IF(ISERR(B73/$B$24),"",B73/$B$24)</f>
      </c>
      <c r="D73" s="423"/>
      <c r="E73" s="421"/>
      <c r="F73" s="421"/>
      <c r="G73" s="421"/>
      <c r="H73" s="421"/>
      <c r="I73" s="421"/>
      <c r="J73" s="422"/>
    </row>
    <row r="74" spans="1:10" ht="15" customHeight="1">
      <c r="A74" s="424" t="s">
        <v>306</v>
      </c>
      <c r="B74" s="424"/>
      <c r="C74" s="424"/>
      <c r="D74" s="424"/>
      <c r="E74" s="424"/>
      <c r="F74" s="424"/>
      <c r="G74" s="424"/>
      <c r="H74" s="424"/>
      <c r="I74" s="424"/>
      <c r="J74" s="424"/>
    </row>
    <row r="75" spans="1:25" ht="15.75">
      <c r="A75" s="311" t="s">
        <v>305</v>
      </c>
      <c r="B75" s="53"/>
      <c r="D75" s="2"/>
      <c r="E75" s="2"/>
      <c r="F75" s="2"/>
      <c r="G75" s="3"/>
      <c r="H75" s="3"/>
      <c r="I75" s="7"/>
      <c r="J75" s="7"/>
      <c r="K75" s="1"/>
      <c r="L75" s="1"/>
      <c r="M75" s="1"/>
      <c r="N75" s="1"/>
      <c r="O75" s="1"/>
      <c r="P75" s="1"/>
      <c r="Q75" s="1"/>
      <c r="V75" s="414"/>
      <c r="W75" s="415"/>
      <c r="X75" s="415"/>
      <c r="Y75" s="416"/>
    </row>
    <row r="76" spans="1:10" s="27" customFormat="1" ht="15">
      <c r="A76" s="28"/>
      <c r="B76" s="23"/>
      <c r="C76" s="23"/>
      <c r="D76" s="23"/>
      <c r="E76" s="23"/>
      <c r="F76" s="26"/>
      <c r="G76" s="26"/>
      <c r="H76" s="26"/>
      <c r="I76" s="26"/>
      <c r="J76" s="26"/>
    </row>
    <row r="77" spans="1:10" s="27" customFormat="1" ht="15">
      <c r="A77" s="22"/>
      <c r="B77" s="23"/>
      <c r="C77" s="23"/>
      <c r="D77" s="23"/>
      <c r="E77" s="23"/>
      <c r="F77" s="26"/>
      <c r="G77" s="26"/>
      <c r="H77" s="26"/>
      <c r="I77" s="26"/>
      <c r="J77" s="26"/>
    </row>
    <row r="78" spans="1:8" ht="15">
      <c r="A78" s="425" t="str">
        <f>'1. Table of contents'!A33</f>
        <v>Partner 6 -</v>
      </c>
      <c r="B78" s="426"/>
      <c r="C78" s="426"/>
      <c r="D78" s="426"/>
      <c r="E78" s="427"/>
      <c r="G78" s="24"/>
      <c r="H78" s="30"/>
    </row>
    <row r="79" spans="1:8" ht="15">
      <c r="A79" s="299" t="s">
        <v>274</v>
      </c>
      <c r="B79" s="239">
        <f>'1. Table of contents'!E93</f>
        <v>0</v>
      </c>
      <c r="G79" s="24"/>
      <c r="H79" s="30"/>
    </row>
    <row r="80" spans="7:10" ht="15.75" thickBot="1">
      <c r="G80" s="31"/>
      <c r="H80" s="31"/>
      <c r="J80" s="31"/>
    </row>
    <row r="81" spans="1:10" ht="15">
      <c r="A81" s="148" t="s">
        <v>283</v>
      </c>
      <c r="B81" s="300" t="s">
        <v>288</v>
      </c>
      <c r="C81" s="56" t="s">
        <v>28</v>
      </c>
      <c r="D81" s="428" t="s">
        <v>289</v>
      </c>
      <c r="E81" s="428"/>
      <c r="F81" s="428"/>
      <c r="G81" s="428"/>
      <c r="H81" s="428"/>
      <c r="I81" s="428"/>
      <c r="J81" s="428"/>
    </row>
    <row r="82" spans="1:10" ht="21.75" customHeight="1">
      <c r="A82" s="149" t="s">
        <v>284</v>
      </c>
      <c r="B82" s="32">
        <f>+'2. Detailed Part'!U37+'2. Detailed Part'!Q91</f>
        <v>0</v>
      </c>
      <c r="C82" s="114">
        <f>IF(ISERR(B82/$B$24),"",B82/$B$24)</f>
      </c>
      <c r="D82" s="417"/>
      <c r="E82" s="418"/>
      <c r="F82" s="418"/>
      <c r="G82" s="418"/>
      <c r="H82" s="418"/>
      <c r="I82" s="418"/>
      <c r="J82" s="419"/>
    </row>
    <row r="83" spans="1:10" ht="15">
      <c r="A83" s="149" t="s">
        <v>285</v>
      </c>
      <c r="B83" s="32">
        <f>+'2. Detailed Part'!AF121</f>
        <v>0</v>
      </c>
      <c r="C83" s="114">
        <f>IF(ISERR(B83/$B$24),"",B83/$B$24)</f>
      </c>
      <c r="D83" s="420"/>
      <c r="E83" s="421"/>
      <c r="F83" s="421"/>
      <c r="G83" s="421"/>
      <c r="H83" s="421"/>
      <c r="I83" s="421"/>
      <c r="J83" s="422"/>
    </row>
    <row r="84" spans="1:10" ht="16.5" customHeight="1">
      <c r="A84" s="149" t="s">
        <v>286</v>
      </c>
      <c r="B84" s="32">
        <f>+'2. Detailed Part'!AF172</f>
        <v>0</v>
      </c>
      <c r="C84" s="114">
        <f>IF(ISERR(B84/$B$24),"",B84/$B$24)</f>
      </c>
      <c r="D84" s="420"/>
      <c r="E84" s="421"/>
      <c r="F84" s="421"/>
      <c r="G84" s="421"/>
      <c r="H84" s="421"/>
      <c r="I84" s="421"/>
      <c r="J84" s="422"/>
    </row>
    <row r="85" spans="1:10" ht="15">
      <c r="A85" s="149" t="s">
        <v>287</v>
      </c>
      <c r="B85" s="32">
        <f>+'2. Detailed Part'!M272</f>
        <v>0</v>
      </c>
      <c r="C85" s="114">
        <f>IF(ISERR(B85/$B$24),"",B85/$B$24)</f>
      </c>
      <c r="D85" s="423"/>
      <c r="E85" s="421"/>
      <c r="F85" s="421"/>
      <c r="G85" s="421"/>
      <c r="H85" s="421"/>
      <c r="I85" s="421"/>
      <c r="J85" s="422"/>
    </row>
    <row r="86" spans="1:10" ht="15">
      <c r="A86" s="150" t="s">
        <v>159</v>
      </c>
      <c r="B86" s="115">
        <f>SUM(B82:B85)</f>
        <v>0</v>
      </c>
      <c r="C86" s="114">
        <f>IF(ISERR(B86/$B$24),"",B86/$B$24)</f>
      </c>
      <c r="D86" s="423"/>
      <c r="E86" s="421"/>
      <c r="F86" s="421"/>
      <c r="G86" s="421"/>
      <c r="H86" s="421"/>
      <c r="I86" s="421"/>
      <c r="J86" s="422"/>
    </row>
    <row r="87" spans="1:10" ht="15" customHeight="1">
      <c r="A87" s="424" t="s">
        <v>306</v>
      </c>
      <c r="B87" s="424"/>
      <c r="C87" s="424"/>
      <c r="D87" s="424"/>
      <c r="E87" s="424"/>
      <c r="F87" s="424"/>
      <c r="G87" s="424"/>
      <c r="H87" s="424"/>
      <c r="I87" s="424"/>
      <c r="J87" s="424"/>
    </row>
    <row r="88" spans="1:25" ht="15.75">
      <c r="A88" s="311" t="s">
        <v>305</v>
      </c>
      <c r="B88" s="53"/>
      <c r="D88" s="2"/>
      <c r="E88" s="2"/>
      <c r="F88" s="2"/>
      <c r="G88" s="3"/>
      <c r="H88" s="3"/>
      <c r="I88" s="7"/>
      <c r="J88" s="7"/>
      <c r="K88" s="1"/>
      <c r="L88" s="1"/>
      <c r="M88" s="1"/>
      <c r="N88" s="1"/>
      <c r="O88" s="1"/>
      <c r="P88" s="1"/>
      <c r="Q88" s="1"/>
      <c r="V88" s="414"/>
      <c r="W88" s="415"/>
      <c r="X88" s="415"/>
      <c r="Y88" s="416"/>
    </row>
    <row r="89" spans="1:10" s="27" customFormat="1" ht="15">
      <c r="A89" s="28"/>
      <c r="B89" s="23"/>
      <c r="C89" s="23"/>
      <c r="D89" s="23"/>
      <c r="E89" s="23"/>
      <c r="F89" s="26"/>
      <c r="G89" s="26"/>
      <c r="H89" s="26"/>
      <c r="I89" s="26"/>
      <c r="J89" s="26"/>
    </row>
    <row r="90" spans="1:10" s="27" customFormat="1" ht="15">
      <c r="A90" s="22"/>
      <c r="B90" s="26"/>
      <c r="C90" s="26"/>
      <c r="E90" s="26"/>
      <c r="F90" s="26"/>
      <c r="G90" s="26"/>
      <c r="H90" s="26"/>
      <c r="I90" s="26"/>
      <c r="J90" s="26"/>
    </row>
    <row r="91" spans="1:8" ht="15">
      <c r="A91" s="425" t="str">
        <f>'1. Table of contents'!A34</f>
        <v>Partner 7 -</v>
      </c>
      <c r="B91" s="426"/>
      <c r="C91" s="426"/>
      <c r="D91" s="426"/>
      <c r="E91" s="427"/>
      <c r="G91" s="24"/>
      <c r="H91" s="30"/>
    </row>
    <row r="92" spans="1:8" ht="15">
      <c r="A92" s="299" t="s">
        <v>274</v>
      </c>
      <c r="B92" s="239">
        <f>'1. Table of contents'!E106</f>
        <v>0</v>
      </c>
      <c r="G92" s="24"/>
      <c r="H92" s="30"/>
    </row>
    <row r="93" spans="7:10" ht="15.75" thickBot="1">
      <c r="G93" s="31"/>
      <c r="H93" s="31"/>
      <c r="J93" s="31"/>
    </row>
    <row r="94" spans="1:10" ht="15">
      <c r="A94" s="148" t="s">
        <v>283</v>
      </c>
      <c r="B94" s="300" t="s">
        <v>288</v>
      </c>
      <c r="C94" s="56" t="s">
        <v>28</v>
      </c>
      <c r="D94" s="428" t="s">
        <v>289</v>
      </c>
      <c r="E94" s="428"/>
      <c r="F94" s="428"/>
      <c r="G94" s="428"/>
      <c r="H94" s="428"/>
      <c r="I94" s="428"/>
      <c r="J94" s="428"/>
    </row>
    <row r="95" spans="1:10" ht="21" customHeight="1">
      <c r="A95" s="149" t="s">
        <v>284</v>
      </c>
      <c r="B95" s="32">
        <f>+'2. Detailed Part'!U40+'2. Detailed Part'!Q92</f>
        <v>0</v>
      </c>
      <c r="C95" s="114">
        <f>IF(ISERR(B95/$B$24),"",B95/$B$24)</f>
      </c>
      <c r="D95" s="417"/>
      <c r="E95" s="418"/>
      <c r="F95" s="418"/>
      <c r="G95" s="418"/>
      <c r="H95" s="418"/>
      <c r="I95" s="418"/>
      <c r="J95" s="419"/>
    </row>
    <row r="96" spans="1:10" ht="15">
      <c r="A96" s="149" t="s">
        <v>285</v>
      </c>
      <c r="B96" s="32">
        <f>+'2. Detailed Part'!AF122</f>
        <v>0</v>
      </c>
      <c r="C96" s="114">
        <f>IF(ISERR(B96/$B$24),"",B96/$B$24)</f>
      </c>
      <c r="D96" s="420"/>
      <c r="E96" s="421"/>
      <c r="F96" s="421"/>
      <c r="G96" s="421"/>
      <c r="H96" s="421"/>
      <c r="I96" s="421"/>
      <c r="J96" s="422"/>
    </row>
    <row r="97" spans="1:10" ht="15" customHeight="1">
      <c r="A97" s="149" t="s">
        <v>286</v>
      </c>
      <c r="B97" s="32">
        <f>+'2. Detailed Part'!AF173</f>
        <v>0</v>
      </c>
      <c r="C97" s="114">
        <f>IF(ISERR(B97/$B$24),"",B97/$B$24)</f>
      </c>
      <c r="D97" s="420"/>
      <c r="E97" s="421"/>
      <c r="F97" s="421"/>
      <c r="G97" s="421"/>
      <c r="H97" s="421"/>
      <c r="I97" s="421"/>
      <c r="J97" s="422"/>
    </row>
    <row r="98" spans="1:10" ht="15">
      <c r="A98" s="149" t="s">
        <v>287</v>
      </c>
      <c r="B98" s="32">
        <f>+'2. Detailed Part'!M273</f>
        <v>0</v>
      </c>
      <c r="C98" s="114">
        <f>IF(ISERR(B98/$B$24),"",B98/$B$24)</f>
      </c>
      <c r="D98" s="423"/>
      <c r="E98" s="421"/>
      <c r="F98" s="421"/>
      <c r="G98" s="421"/>
      <c r="H98" s="421"/>
      <c r="I98" s="421"/>
      <c r="J98" s="422"/>
    </row>
    <row r="99" spans="1:10" ht="15">
      <c r="A99" s="150" t="s">
        <v>159</v>
      </c>
      <c r="B99" s="115">
        <f>SUM(B95:B98)</f>
        <v>0</v>
      </c>
      <c r="C99" s="114">
        <f>IF(ISERR(B99/$B$24),"",B99/$B$24)</f>
      </c>
      <c r="D99" s="423"/>
      <c r="E99" s="421"/>
      <c r="F99" s="421"/>
      <c r="G99" s="421"/>
      <c r="H99" s="421"/>
      <c r="I99" s="421"/>
      <c r="J99" s="422"/>
    </row>
    <row r="100" spans="1:10" ht="15" customHeight="1">
      <c r="A100" s="424" t="s">
        <v>306</v>
      </c>
      <c r="B100" s="424"/>
      <c r="C100" s="424"/>
      <c r="D100" s="424"/>
      <c r="E100" s="424"/>
      <c r="F100" s="424"/>
      <c r="G100" s="424"/>
      <c r="H100" s="424"/>
      <c r="I100" s="424"/>
      <c r="J100" s="424"/>
    </row>
    <row r="101" spans="1:25" ht="15.75">
      <c r="A101" s="311" t="s">
        <v>305</v>
      </c>
      <c r="B101" s="53"/>
      <c r="D101" s="2"/>
      <c r="E101" s="2"/>
      <c r="F101" s="2"/>
      <c r="G101" s="3"/>
      <c r="H101" s="3"/>
      <c r="I101" s="7"/>
      <c r="J101" s="7"/>
      <c r="K101" s="1"/>
      <c r="L101" s="1"/>
      <c r="M101" s="1"/>
      <c r="N101" s="1"/>
      <c r="O101" s="1"/>
      <c r="P101" s="1"/>
      <c r="Q101" s="1"/>
      <c r="V101" s="414"/>
      <c r="W101" s="415"/>
      <c r="X101" s="415"/>
      <c r="Y101" s="416"/>
    </row>
    <row r="102" spans="1:10" s="27" customFormat="1" ht="15">
      <c r="A102" s="28"/>
      <c r="B102" s="23"/>
      <c r="C102" s="23"/>
      <c r="D102" s="23"/>
      <c r="E102" s="23"/>
      <c r="F102" s="26"/>
      <c r="G102" s="26"/>
      <c r="H102" s="26"/>
      <c r="I102" s="26"/>
      <c r="J102" s="26"/>
    </row>
    <row r="103" spans="1:25" ht="15.75">
      <c r="A103" s="204"/>
      <c r="B103" s="8"/>
      <c r="D103" s="2"/>
      <c r="E103" s="2"/>
      <c r="F103" s="2"/>
      <c r="G103" s="3"/>
      <c r="H103" s="3"/>
      <c r="I103" s="7"/>
      <c r="J103" s="7"/>
      <c r="K103" s="1"/>
      <c r="L103" s="1"/>
      <c r="M103" s="1"/>
      <c r="N103" s="1"/>
      <c r="O103" s="1"/>
      <c r="P103" s="1"/>
      <c r="Q103" s="1"/>
      <c r="V103" s="9"/>
      <c r="W103" s="9"/>
      <c r="X103" s="9"/>
      <c r="Y103" s="9"/>
    </row>
    <row r="104" spans="1:8" ht="15">
      <c r="A104" s="425" t="str">
        <f>'1. Table of contents'!A35</f>
        <v>Partner 8 -</v>
      </c>
      <c r="B104" s="426"/>
      <c r="C104" s="426"/>
      <c r="D104" s="426"/>
      <c r="E104" s="427"/>
      <c r="G104" s="24"/>
      <c r="H104" s="30"/>
    </row>
    <row r="105" spans="1:8" ht="15">
      <c r="A105" s="299" t="s">
        <v>274</v>
      </c>
      <c r="B105" s="239">
        <f>'1. Table of contents'!E119</f>
        <v>0</v>
      </c>
      <c r="G105" s="24"/>
      <c r="H105" s="30"/>
    </row>
    <row r="106" spans="7:10" ht="15.75" thickBot="1">
      <c r="G106" s="31"/>
      <c r="H106" s="31"/>
      <c r="J106" s="31"/>
    </row>
    <row r="107" spans="1:10" ht="15">
      <c r="A107" s="148" t="s">
        <v>283</v>
      </c>
      <c r="B107" s="300" t="s">
        <v>288</v>
      </c>
      <c r="C107" s="56" t="s">
        <v>28</v>
      </c>
      <c r="D107" s="428" t="s">
        <v>289</v>
      </c>
      <c r="E107" s="428"/>
      <c r="F107" s="428"/>
      <c r="G107" s="428"/>
      <c r="H107" s="428"/>
      <c r="I107" s="428"/>
      <c r="J107" s="428"/>
    </row>
    <row r="108" spans="1:10" ht="19.5" customHeight="1">
      <c r="A108" s="149" t="s">
        <v>284</v>
      </c>
      <c r="B108" s="32">
        <f>+'2. Detailed Part'!U43+'2. Detailed Part'!Q93</f>
        <v>0</v>
      </c>
      <c r="C108" s="114">
        <f>IF(ISERR(B108/$B$24),"",B108/$B$24)</f>
      </c>
      <c r="D108" s="417"/>
      <c r="E108" s="418"/>
      <c r="F108" s="418"/>
      <c r="G108" s="418"/>
      <c r="H108" s="418"/>
      <c r="I108" s="418"/>
      <c r="J108" s="419"/>
    </row>
    <row r="109" spans="1:10" ht="15">
      <c r="A109" s="149" t="s">
        <v>285</v>
      </c>
      <c r="B109" s="32">
        <f>+'2. Detailed Part'!AF123</f>
        <v>0</v>
      </c>
      <c r="C109" s="114">
        <f>IF(ISERR(B109/$B$24),"",B109/$B$24)</f>
      </c>
      <c r="D109" s="420"/>
      <c r="E109" s="421"/>
      <c r="F109" s="421"/>
      <c r="G109" s="421"/>
      <c r="H109" s="421"/>
      <c r="I109" s="421"/>
      <c r="J109" s="422"/>
    </row>
    <row r="110" spans="1:10" ht="15" customHeight="1">
      <c r="A110" s="149" t="s">
        <v>286</v>
      </c>
      <c r="B110" s="32">
        <f>+'2. Detailed Part'!AF174</f>
        <v>0</v>
      </c>
      <c r="C110" s="114">
        <f>IF(ISERR(B110/$B$24),"",B110/$B$24)</f>
      </c>
      <c r="D110" s="420"/>
      <c r="E110" s="421"/>
      <c r="F110" s="421"/>
      <c r="G110" s="421"/>
      <c r="H110" s="421"/>
      <c r="I110" s="421"/>
      <c r="J110" s="422"/>
    </row>
    <row r="111" spans="1:10" ht="15">
      <c r="A111" s="149" t="s">
        <v>287</v>
      </c>
      <c r="B111" s="32">
        <f>+'2. Detailed Part'!M274</f>
        <v>0</v>
      </c>
      <c r="C111" s="114">
        <f>IF(ISERR(B111/$B$24),"",B111/$B$24)</f>
      </c>
      <c r="D111" s="423"/>
      <c r="E111" s="421"/>
      <c r="F111" s="421"/>
      <c r="G111" s="421"/>
      <c r="H111" s="421"/>
      <c r="I111" s="421"/>
      <c r="J111" s="422"/>
    </row>
    <row r="112" spans="1:10" ht="15">
      <c r="A112" s="150" t="s">
        <v>159</v>
      </c>
      <c r="B112" s="115">
        <f>SUM(B108:B111)</f>
        <v>0</v>
      </c>
      <c r="C112" s="114">
        <f>IF(ISERR(B112/$B$24),"",B112/$B$24)</f>
      </c>
      <c r="D112" s="423"/>
      <c r="E112" s="421"/>
      <c r="F112" s="421"/>
      <c r="G112" s="421"/>
      <c r="H112" s="421"/>
      <c r="I112" s="421"/>
      <c r="J112" s="422"/>
    </row>
    <row r="113" spans="1:10" ht="15" customHeight="1">
      <c r="A113" s="424" t="s">
        <v>306</v>
      </c>
      <c r="B113" s="424"/>
      <c r="C113" s="424"/>
      <c r="D113" s="424"/>
      <c r="E113" s="424"/>
      <c r="F113" s="424"/>
      <c r="G113" s="424"/>
      <c r="H113" s="424"/>
      <c r="I113" s="424"/>
      <c r="J113" s="424"/>
    </row>
    <row r="114" spans="1:25" ht="15.75">
      <c r="A114" s="311" t="s">
        <v>305</v>
      </c>
      <c r="B114" s="53"/>
      <c r="D114" s="2"/>
      <c r="E114" s="2"/>
      <c r="F114" s="2"/>
      <c r="G114" s="3"/>
      <c r="H114" s="3"/>
      <c r="I114" s="7"/>
      <c r="J114" s="7"/>
      <c r="K114" s="1"/>
      <c r="L114" s="1"/>
      <c r="M114" s="1"/>
      <c r="N114" s="1"/>
      <c r="O114" s="1"/>
      <c r="P114" s="1"/>
      <c r="Q114" s="1"/>
      <c r="V114" s="414"/>
      <c r="W114" s="415"/>
      <c r="X114" s="415"/>
      <c r="Y114" s="416"/>
    </row>
    <row r="115" spans="1:10" s="27" customFormat="1" ht="15">
      <c r="A115" s="28"/>
      <c r="B115" s="23"/>
      <c r="C115" s="23"/>
      <c r="D115" s="23"/>
      <c r="E115" s="23"/>
      <c r="F115" s="26"/>
      <c r="G115" s="26"/>
      <c r="H115" s="26"/>
      <c r="I115" s="26"/>
      <c r="J115" s="26"/>
    </row>
    <row r="116" spans="1:25" ht="15.75">
      <c r="A116" s="204"/>
      <c r="B116" s="8"/>
      <c r="D116" s="2"/>
      <c r="E116" s="2"/>
      <c r="F116" s="2"/>
      <c r="G116" s="3"/>
      <c r="H116" s="3"/>
      <c r="I116" s="7"/>
      <c r="J116" s="7"/>
      <c r="K116" s="1"/>
      <c r="L116" s="1"/>
      <c r="M116" s="1"/>
      <c r="N116" s="1"/>
      <c r="O116" s="1"/>
      <c r="P116" s="1"/>
      <c r="Q116" s="1"/>
      <c r="V116" s="9"/>
      <c r="W116" s="9"/>
      <c r="X116" s="9"/>
      <c r="Y116" s="9"/>
    </row>
    <row r="117" spans="1:8" ht="15">
      <c r="A117" s="425" t="str">
        <f>'1. Table of contents'!A36</f>
        <v>Partner 9 -</v>
      </c>
      <c r="B117" s="426"/>
      <c r="C117" s="426"/>
      <c r="D117" s="426"/>
      <c r="E117" s="427"/>
      <c r="G117" s="24"/>
      <c r="H117" s="30"/>
    </row>
    <row r="118" spans="1:8" ht="15">
      <c r="A118" s="299" t="s">
        <v>274</v>
      </c>
      <c r="B118" s="239">
        <f>'1. Table of contents'!E132</f>
        <v>0</v>
      </c>
      <c r="G118" s="24"/>
      <c r="H118" s="30"/>
    </row>
    <row r="119" spans="7:10" ht="15.75" thickBot="1">
      <c r="G119" s="31"/>
      <c r="H119" s="31"/>
      <c r="J119" s="31"/>
    </row>
    <row r="120" spans="1:10" ht="15">
      <c r="A120" s="148" t="s">
        <v>283</v>
      </c>
      <c r="B120" s="300" t="s">
        <v>288</v>
      </c>
      <c r="C120" s="56" t="s">
        <v>28</v>
      </c>
      <c r="D120" s="428" t="s">
        <v>289</v>
      </c>
      <c r="E120" s="428"/>
      <c r="F120" s="428"/>
      <c r="G120" s="428"/>
      <c r="H120" s="428"/>
      <c r="I120" s="428"/>
      <c r="J120" s="428"/>
    </row>
    <row r="121" spans="1:10" ht="16.5" customHeight="1">
      <c r="A121" s="149" t="s">
        <v>284</v>
      </c>
      <c r="B121" s="32">
        <f>+'2. Detailed Part'!U46+'2. Detailed Part'!Q94</f>
        <v>0</v>
      </c>
      <c r="C121" s="114">
        <f>IF(ISERR(B121/$B$24),"",B121/$B$24)</f>
      </c>
      <c r="D121" s="417"/>
      <c r="E121" s="418"/>
      <c r="F121" s="418"/>
      <c r="G121" s="418"/>
      <c r="H121" s="418"/>
      <c r="I121" s="418"/>
      <c r="J121" s="419"/>
    </row>
    <row r="122" spans="1:10" ht="15">
      <c r="A122" s="149" t="s">
        <v>285</v>
      </c>
      <c r="B122" s="32">
        <f>+'2. Detailed Part'!AF124</f>
        <v>0</v>
      </c>
      <c r="C122" s="114">
        <f>IF(ISERR(B122/$B$24),"",B122/$B$24)</f>
      </c>
      <c r="D122" s="420"/>
      <c r="E122" s="421"/>
      <c r="F122" s="421"/>
      <c r="G122" s="421"/>
      <c r="H122" s="421"/>
      <c r="I122" s="421"/>
      <c r="J122" s="422"/>
    </row>
    <row r="123" spans="1:10" ht="15" customHeight="1">
      <c r="A123" s="149" t="s">
        <v>286</v>
      </c>
      <c r="B123" s="32">
        <f>+'2. Detailed Part'!AF175</f>
        <v>0</v>
      </c>
      <c r="C123" s="114">
        <f>IF(ISERR(B123/$B$24),"",B123/$B$24)</f>
      </c>
      <c r="D123" s="420"/>
      <c r="E123" s="421"/>
      <c r="F123" s="421"/>
      <c r="G123" s="421"/>
      <c r="H123" s="421"/>
      <c r="I123" s="421"/>
      <c r="J123" s="422"/>
    </row>
    <row r="124" spans="1:10" ht="15">
      <c r="A124" s="149" t="s">
        <v>287</v>
      </c>
      <c r="B124" s="32">
        <f>+'2. Detailed Part'!M275</f>
        <v>0</v>
      </c>
      <c r="C124" s="114">
        <f>IF(ISERR(B124/$B$24),"",B124/$B$24)</f>
      </c>
      <c r="D124" s="423"/>
      <c r="E124" s="421"/>
      <c r="F124" s="421"/>
      <c r="G124" s="421"/>
      <c r="H124" s="421"/>
      <c r="I124" s="421"/>
      <c r="J124" s="422"/>
    </row>
    <row r="125" spans="1:10" ht="15">
      <c r="A125" s="150" t="s">
        <v>159</v>
      </c>
      <c r="B125" s="115">
        <f>SUM(B121:B124)</f>
        <v>0</v>
      </c>
      <c r="C125" s="114">
        <f>IF(ISERR(B125/$B$24),"",B125/$B$24)</f>
      </c>
      <c r="D125" s="423"/>
      <c r="E125" s="421"/>
      <c r="F125" s="421"/>
      <c r="G125" s="421"/>
      <c r="H125" s="421"/>
      <c r="I125" s="421"/>
      <c r="J125" s="422"/>
    </row>
    <row r="126" spans="1:10" ht="15" customHeight="1">
      <c r="A126" s="424" t="s">
        <v>306</v>
      </c>
      <c r="B126" s="424"/>
      <c r="C126" s="424"/>
      <c r="D126" s="424"/>
      <c r="E126" s="424"/>
      <c r="F126" s="424"/>
      <c r="G126" s="424"/>
      <c r="H126" s="424"/>
      <c r="I126" s="424"/>
      <c r="J126" s="424"/>
    </row>
    <row r="127" spans="1:25" ht="15.75">
      <c r="A127" s="311" t="s">
        <v>305</v>
      </c>
      <c r="B127" s="53"/>
      <c r="D127" s="2"/>
      <c r="E127" s="2"/>
      <c r="F127" s="2"/>
      <c r="G127" s="3"/>
      <c r="H127" s="3"/>
      <c r="I127" s="7"/>
      <c r="J127" s="7"/>
      <c r="K127" s="1"/>
      <c r="L127" s="1"/>
      <c r="M127" s="1"/>
      <c r="N127" s="1"/>
      <c r="O127" s="1"/>
      <c r="P127" s="1"/>
      <c r="Q127" s="1"/>
      <c r="V127" s="414"/>
      <c r="W127" s="415"/>
      <c r="X127" s="415"/>
      <c r="Y127" s="416"/>
    </row>
    <row r="128" spans="1:10" s="27" customFormat="1" ht="15">
      <c r="A128" s="28"/>
      <c r="B128" s="23"/>
      <c r="C128" s="23"/>
      <c r="D128" s="23"/>
      <c r="E128" s="23"/>
      <c r="F128" s="26"/>
      <c r="G128" s="26"/>
      <c r="H128" s="26"/>
      <c r="I128" s="26"/>
      <c r="J128" s="26"/>
    </row>
    <row r="129" spans="1:25" ht="15.75">
      <c r="A129" s="204"/>
      <c r="B129" s="8"/>
      <c r="D129" s="2"/>
      <c r="E129" s="2"/>
      <c r="F129" s="2"/>
      <c r="G129" s="3"/>
      <c r="H129" s="3"/>
      <c r="I129" s="7"/>
      <c r="J129" s="7"/>
      <c r="K129" s="1"/>
      <c r="L129" s="1"/>
      <c r="M129" s="1"/>
      <c r="N129" s="1"/>
      <c r="O129" s="1"/>
      <c r="P129" s="1"/>
      <c r="Q129" s="1"/>
      <c r="V129" s="9"/>
      <c r="W129" s="9"/>
      <c r="X129" s="9"/>
      <c r="Y129" s="9"/>
    </row>
    <row r="130" spans="1:8" ht="15">
      <c r="A130" s="425" t="str">
        <f>'1. Table of contents'!A37</f>
        <v>Partner 10 -</v>
      </c>
      <c r="B130" s="426"/>
      <c r="C130" s="426"/>
      <c r="D130" s="426"/>
      <c r="E130" s="427"/>
      <c r="G130" s="24"/>
      <c r="H130" s="30"/>
    </row>
    <row r="131" spans="1:8" ht="15">
      <c r="A131" s="299" t="s">
        <v>274</v>
      </c>
      <c r="B131" s="239">
        <f>'1. Table of contents'!E145</f>
        <v>0</v>
      </c>
      <c r="G131" s="24"/>
      <c r="H131" s="30"/>
    </row>
    <row r="132" spans="7:10" ht="15.75" thickBot="1">
      <c r="G132" s="31"/>
      <c r="H132" s="31"/>
      <c r="J132" s="31"/>
    </row>
    <row r="133" spans="1:10" ht="15">
      <c r="A133" s="148" t="s">
        <v>283</v>
      </c>
      <c r="B133" s="300" t="s">
        <v>288</v>
      </c>
      <c r="C133" s="56" t="s">
        <v>28</v>
      </c>
      <c r="D133" s="428" t="s">
        <v>289</v>
      </c>
      <c r="E133" s="428"/>
      <c r="F133" s="428"/>
      <c r="G133" s="428"/>
      <c r="H133" s="428"/>
      <c r="I133" s="428"/>
      <c r="J133" s="428"/>
    </row>
    <row r="134" spans="1:10" ht="16.5" customHeight="1">
      <c r="A134" s="149" t="s">
        <v>284</v>
      </c>
      <c r="B134" s="32">
        <f>+'2. Detailed Part'!U49+'2. Detailed Part'!Q95</f>
        <v>0</v>
      </c>
      <c r="C134" s="114">
        <f>IF(ISERR(B134/$B$24),"",B134/$B$24)</f>
      </c>
      <c r="D134" s="417"/>
      <c r="E134" s="418"/>
      <c r="F134" s="418"/>
      <c r="G134" s="418"/>
      <c r="H134" s="418"/>
      <c r="I134" s="418"/>
      <c r="J134" s="419"/>
    </row>
    <row r="135" spans="1:10" ht="15">
      <c r="A135" s="149" t="s">
        <v>285</v>
      </c>
      <c r="B135" s="32">
        <f>+'2. Detailed Part'!AF125</f>
        <v>0</v>
      </c>
      <c r="C135" s="114">
        <f>IF(ISERR(B135/$B$24),"",B135/$B$24)</f>
      </c>
      <c r="D135" s="420"/>
      <c r="E135" s="421"/>
      <c r="F135" s="421"/>
      <c r="G135" s="421"/>
      <c r="H135" s="421"/>
      <c r="I135" s="421"/>
      <c r="J135" s="422"/>
    </row>
    <row r="136" spans="1:10" ht="15.75" customHeight="1">
      <c r="A136" s="149" t="s">
        <v>286</v>
      </c>
      <c r="B136" s="32">
        <f>+'2. Detailed Part'!AF176</f>
        <v>0</v>
      </c>
      <c r="C136" s="114">
        <f>IF(ISERR(B136/$B$24),"",B136/$B$24)</f>
      </c>
      <c r="D136" s="420"/>
      <c r="E136" s="421"/>
      <c r="F136" s="421"/>
      <c r="G136" s="421"/>
      <c r="H136" s="421"/>
      <c r="I136" s="421"/>
      <c r="J136" s="422"/>
    </row>
    <row r="137" spans="1:10" ht="15">
      <c r="A137" s="149" t="s">
        <v>287</v>
      </c>
      <c r="B137" s="32">
        <f>+'2. Detailed Part'!M276</f>
        <v>0</v>
      </c>
      <c r="C137" s="114">
        <f>IF(ISERR(B137/$B$24),"",B137/$B$24)</f>
      </c>
      <c r="D137" s="423"/>
      <c r="E137" s="421"/>
      <c r="F137" s="421"/>
      <c r="G137" s="421"/>
      <c r="H137" s="421"/>
      <c r="I137" s="421"/>
      <c r="J137" s="422"/>
    </row>
    <row r="138" spans="1:10" ht="15">
      <c r="A138" s="150" t="s">
        <v>159</v>
      </c>
      <c r="B138" s="115">
        <f>SUM(B134:B137)</f>
        <v>0</v>
      </c>
      <c r="C138" s="114">
        <f>IF(ISERR(B138/$B$24),"",B138/$B$24)</f>
      </c>
      <c r="D138" s="423"/>
      <c r="E138" s="421"/>
      <c r="F138" s="421"/>
      <c r="G138" s="421"/>
      <c r="H138" s="421"/>
      <c r="I138" s="421"/>
      <c r="J138" s="422"/>
    </row>
    <row r="139" spans="1:10" ht="15" customHeight="1">
      <c r="A139" s="424" t="s">
        <v>306</v>
      </c>
      <c r="B139" s="424"/>
      <c r="C139" s="424"/>
      <c r="D139" s="424"/>
      <c r="E139" s="424"/>
      <c r="F139" s="424"/>
      <c r="G139" s="424"/>
      <c r="H139" s="424"/>
      <c r="I139" s="424"/>
      <c r="J139" s="424"/>
    </row>
    <row r="140" spans="1:25" ht="15.75">
      <c r="A140" s="311" t="s">
        <v>305</v>
      </c>
      <c r="B140" s="53"/>
      <c r="D140" s="2"/>
      <c r="E140" s="2"/>
      <c r="F140" s="2"/>
      <c r="G140" s="3"/>
      <c r="H140" s="3"/>
      <c r="I140" s="7"/>
      <c r="J140" s="7"/>
      <c r="K140" s="1"/>
      <c r="L140" s="1"/>
      <c r="M140" s="1"/>
      <c r="N140" s="1"/>
      <c r="O140" s="1"/>
      <c r="P140" s="1"/>
      <c r="Q140" s="1"/>
      <c r="V140" s="414"/>
      <c r="W140" s="415"/>
      <c r="X140" s="415"/>
      <c r="Y140" s="416"/>
    </row>
    <row r="141" spans="1:10" s="27" customFormat="1" ht="15">
      <c r="A141" s="28"/>
      <c r="B141" s="23"/>
      <c r="C141" s="23"/>
      <c r="D141" s="23"/>
      <c r="E141" s="23"/>
      <c r="F141" s="26"/>
      <c r="G141" s="26"/>
      <c r="H141" s="26"/>
      <c r="I141" s="26"/>
      <c r="J141" s="26"/>
    </row>
    <row r="142" spans="1:25" ht="15.75">
      <c r="A142" s="204"/>
      <c r="B142" s="8"/>
      <c r="D142" s="2"/>
      <c r="E142" s="2"/>
      <c r="F142" s="2"/>
      <c r="G142" s="3"/>
      <c r="H142" s="3"/>
      <c r="I142" s="7"/>
      <c r="J142" s="7"/>
      <c r="K142" s="1"/>
      <c r="L142" s="1"/>
      <c r="M142" s="1"/>
      <c r="N142" s="1"/>
      <c r="O142" s="1"/>
      <c r="P142" s="1"/>
      <c r="Q142" s="1"/>
      <c r="V142" s="9"/>
      <c r="W142" s="9"/>
      <c r="X142" s="9"/>
      <c r="Y142" s="9"/>
    </row>
    <row r="143" spans="1:8" ht="15">
      <c r="A143" s="425" t="str">
        <f>'1. Table of contents'!A38</f>
        <v>Partner 11 -</v>
      </c>
      <c r="B143" s="426"/>
      <c r="C143" s="426"/>
      <c r="D143" s="426"/>
      <c r="E143" s="427"/>
      <c r="G143" s="24"/>
      <c r="H143" s="30"/>
    </row>
    <row r="144" spans="1:8" ht="15">
      <c r="A144" s="299" t="s">
        <v>274</v>
      </c>
      <c r="B144" s="239">
        <f>'1. Table of contents'!E158</f>
        <v>0</v>
      </c>
      <c r="G144" s="24"/>
      <c r="H144" s="30"/>
    </row>
    <row r="145" spans="7:10" ht="15.75" thickBot="1">
      <c r="G145" s="31"/>
      <c r="H145" s="31"/>
      <c r="J145" s="31"/>
    </row>
    <row r="146" spans="1:10" ht="15">
      <c r="A146" s="148" t="s">
        <v>283</v>
      </c>
      <c r="B146" s="300" t="s">
        <v>288</v>
      </c>
      <c r="C146" s="56" t="s">
        <v>28</v>
      </c>
      <c r="D146" s="428" t="s">
        <v>289</v>
      </c>
      <c r="E146" s="428"/>
      <c r="F146" s="428"/>
      <c r="G146" s="428"/>
      <c r="H146" s="428"/>
      <c r="I146" s="428"/>
      <c r="J146" s="428"/>
    </row>
    <row r="147" spans="1:10" ht="18.75" customHeight="1">
      <c r="A147" s="149" t="s">
        <v>284</v>
      </c>
      <c r="B147" s="32">
        <f>+'2. Detailed Part'!U52+'2. Detailed Part'!Q96</f>
        <v>0</v>
      </c>
      <c r="C147" s="114">
        <f>IF(ISERR(B147/$B$24),"",B147/$B$24)</f>
      </c>
      <c r="D147" s="417"/>
      <c r="E147" s="418"/>
      <c r="F147" s="418"/>
      <c r="G147" s="418"/>
      <c r="H147" s="418"/>
      <c r="I147" s="418"/>
      <c r="J147" s="419"/>
    </row>
    <row r="148" spans="1:10" ht="15">
      <c r="A148" s="149" t="s">
        <v>285</v>
      </c>
      <c r="B148" s="32">
        <f>+'2. Detailed Part'!AF126</f>
        <v>0</v>
      </c>
      <c r="C148" s="114">
        <f>IF(ISERR(B148/$B$24),"",B148/$B$24)</f>
      </c>
      <c r="D148" s="420"/>
      <c r="E148" s="421"/>
      <c r="F148" s="421"/>
      <c r="G148" s="421"/>
      <c r="H148" s="421"/>
      <c r="I148" s="421"/>
      <c r="J148" s="422"/>
    </row>
    <row r="149" spans="1:10" ht="14.25" customHeight="1">
      <c r="A149" s="149" t="s">
        <v>286</v>
      </c>
      <c r="B149" s="32">
        <f>+'2. Detailed Part'!AF177</f>
        <v>0</v>
      </c>
      <c r="C149" s="114">
        <f>IF(ISERR(B149/$B$24),"",B149/$B$24)</f>
      </c>
      <c r="D149" s="420"/>
      <c r="E149" s="421"/>
      <c r="F149" s="421"/>
      <c r="G149" s="421"/>
      <c r="H149" s="421"/>
      <c r="I149" s="421"/>
      <c r="J149" s="422"/>
    </row>
    <row r="150" spans="1:10" ht="15">
      <c r="A150" s="149" t="s">
        <v>287</v>
      </c>
      <c r="B150" s="32">
        <f>+'2. Detailed Part'!M277</f>
        <v>0</v>
      </c>
      <c r="C150" s="114">
        <f>IF(ISERR(B150/$B$24),"",B150/$B$24)</f>
      </c>
      <c r="D150" s="423"/>
      <c r="E150" s="421"/>
      <c r="F150" s="421"/>
      <c r="G150" s="421"/>
      <c r="H150" s="421"/>
      <c r="I150" s="421"/>
      <c r="J150" s="422"/>
    </row>
    <row r="151" spans="1:10" ht="15">
      <c r="A151" s="150" t="s">
        <v>159</v>
      </c>
      <c r="B151" s="115">
        <f>SUM(B147:B150)</f>
        <v>0</v>
      </c>
      <c r="C151" s="114">
        <f>IF(ISERR(B151/$B$24),"",B151/$B$24)</f>
      </c>
      <c r="D151" s="423"/>
      <c r="E151" s="421"/>
      <c r="F151" s="421"/>
      <c r="G151" s="421"/>
      <c r="H151" s="421"/>
      <c r="I151" s="421"/>
      <c r="J151" s="422"/>
    </row>
    <row r="152" spans="1:10" ht="15" customHeight="1">
      <c r="A152" s="424" t="s">
        <v>306</v>
      </c>
      <c r="B152" s="424"/>
      <c r="C152" s="424"/>
      <c r="D152" s="424"/>
      <c r="E152" s="424"/>
      <c r="F152" s="424"/>
      <c r="G152" s="424"/>
      <c r="H152" s="424"/>
      <c r="I152" s="424"/>
      <c r="J152" s="424"/>
    </row>
    <row r="153" spans="1:25" ht="15.75">
      <c r="A153" s="311" t="s">
        <v>305</v>
      </c>
      <c r="B153" s="53"/>
      <c r="D153" s="2"/>
      <c r="E153" s="2"/>
      <c r="F153" s="2"/>
      <c r="G153" s="3"/>
      <c r="H153" s="3"/>
      <c r="I153" s="7"/>
      <c r="J153" s="7"/>
      <c r="K153" s="1"/>
      <c r="L153" s="1"/>
      <c r="M153" s="1"/>
      <c r="N153" s="1"/>
      <c r="O153" s="1"/>
      <c r="P153" s="1"/>
      <c r="Q153" s="1"/>
      <c r="V153" s="414"/>
      <c r="W153" s="415"/>
      <c r="X153" s="415"/>
      <c r="Y153" s="416"/>
    </row>
    <row r="154" spans="1:10" s="27" customFormat="1" ht="15">
      <c r="A154" s="28"/>
      <c r="B154" s="23"/>
      <c r="C154" s="23"/>
      <c r="D154" s="23"/>
      <c r="E154" s="23"/>
      <c r="F154" s="26"/>
      <c r="G154" s="26"/>
      <c r="H154" s="26"/>
      <c r="I154" s="26"/>
      <c r="J154" s="26"/>
    </row>
    <row r="155" spans="1:25" ht="15.75">
      <c r="A155" s="204"/>
      <c r="B155" s="8"/>
      <c r="D155" s="2"/>
      <c r="E155" s="2"/>
      <c r="F155" s="2"/>
      <c r="G155" s="3"/>
      <c r="H155" s="3"/>
      <c r="I155" s="7"/>
      <c r="J155" s="7"/>
      <c r="K155" s="1"/>
      <c r="L155" s="1"/>
      <c r="M155" s="1"/>
      <c r="N155" s="1"/>
      <c r="O155" s="1"/>
      <c r="P155" s="1"/>
      <c r="Q155" s="1"/>
      <c r="V155" s="9"/>
      <c r="W155" s="9"/>
      <c r="X155" s="9"/>
      <c r="Y155" s="9"/>
    </row>
    <row r="156" spans="1:25" ht="15">
      <c r="A156" s="425" t="str">
        <f>'1. Table of contents'!A39</f>
        <v>Partner 12 -</v>
      </c>
      <c r="B156" s="426"/>
      <c r="C156" s="426"/>
      <c r="D156" s="426"/>
      <c r="E156" s="427"/>
      <c r="G156" s="24"/>
      <c r="H156" s="30"/>
      <c r="K156" s="1"/>
      <c r="L156" s="1"/>
      <c r="M156" s="1"/>
      <c r="N156" s="1"/>
      <c r="O156" s="1"/>
      <c r="P156" s="1"/>
      <c r="Q156" s="1"/>
      <c r="V156" s="9"/>
      <c r="W156" s="9"/>
      <c r="X156" s="9"/>
      <c r="Y156" s="9"/>
    </row>
    <row r="157" spans="1:25" ht="15">
      <c r="A157" s="299" t="s">
        <v>274</v>
      </c>
      <c r="B157" s="239">
        <f>'1. Table of contents'!E171</f>
        <v>0</v>
      </c>
      <c r="G157" s="24"/>
      <c r="H157" s="30"/>
      <c r="K157" s="1"/>
      <c r="L157" s="1"/>
      <c r="M157" s="1"/>
      <c r="N157" s="1"/>
      <c r="O157" s="1"/>
      <c r="P157" s="1"/>
      <c r="Q157" s="1"/>
      <c r="V157" s="9"/>
      <c r="W157" s="9"/>
      <c r="X157" s="9"/>
      <c r="Y157" s="9"/>
    </row>
    <row r="158" spans="7:25" ht="15.75" thickBot="1">
      <c r="G158" s="31"/>
      <c r="H158" s="31"/>
      <c r="J158" s="31"/>
      <c r="K158" s="1"/>
      <c r="L158" s="1"/>
      <c r="M158" s="1"/>
      <c r="N158" s="1"/>
      <c r="O158" s="1"/>
      <c r="P158" s="1"/>
      <c r="Q158" s="1"/>
      <c r="V158" s="9"/>
      <c r="W158" s="9"/>
      <c r="X158" s="9"/>
      <c r="Y158" s="9"/>
    </row>
    <row r="159" spans="1:25" ht="15">
      <c r="A159" s="148" t="s">
        <v>283</v>
      </c>
      <c r="B159" s="300" t="s">
        <v>288</v>
      </c>
      <c r="C159" s="56" t="s">
        <v>28</v>
      </c>
      <c r="D159" s="428" t="s">
        <v>289</v>
      </c>
      <c r="E159" s="428"/>
      <c r="F159" s="428"/>
      <c r="G159" s="428"/>
      <c r="H159" s="428"/>
      <c r="I159" s="428"/>
      <c r="J159" s="428"/>
      <c r="K159" s="1"/>
      <c r="L159" s="1"/>
      <c r="M159" s="1"/>
      <c r="N159" s="1"/>
      <c r="O159" s="1"/>
      <c r="P159" s="1"/>
      <c r="Q159" s="1"/>
      <c r="V159" s="9"/>
      <c r="W159" s="9"/>
      <c r="X159" s="9"/>
      <c r="Y159" s="9"/>
    </row>
    <row r="160" spans="1:10" ht="18" customHeight="1">
      <c r="A160" s="149" t="s">
        <v>284</v>
      </c>
      <c r="B160" s="32">
        <f>+'2. Detailed Part'!U55+'2. Detailed Part'!Q97</f>
        <v>0</v>
      </c>
      <c r="C160" s="114">
        <f>IF(ISERR(B160/$B$24),"",B160/$B$24)</f>
      </c>
      <c r="D160" s="417"/>
      <c r="E160" s="418"/>
      <c r="F160" s="418"/>
      <c r="G160" s="418"/>
      <c r="H160" s="418"/>
      <c r="I160" s="418"/>
      <c r="J160" s="419"/>
    </row>
    <row r="161" spans="1:10" ht="15">
      <c r="A161" s="149" t="s">
        <v>285</v>
      </c>
      <c r="B161" s="32">
        <f>+'2. Detailed Part'!AF127</f>
        <v>0</v>
      </c>
      <c r="C161" s="114">
        <f>IF(ISERR(B161/$B$24),"",B161/$B$24)</f>
      </c>
      <c r="D161" s="420"/>
      <c r="E161" s="421"/>
      <c r="F161" s="421"/>
      <c r="G161" s="421"/>
      <c r="H161" s="421"/>
      <c r="I161" s="421"/>
      <c r="J161" s="422"/>
    </row>
    <row r="162" spans="1:10" ht="15" customHeight="1">
      <c r="A162" s="149" t="s">
        <v>286</v>
      </c>
      <c r="B162" s="32">
        <f>+'2. Detailed Part'!AF178</f>
        <v>0</v>
      </c>
      <c r="C162" s="114">
        <f>IF(ISERR(B162/$B$24),"",B162/$B$24)</f>
      </c>
      <c r="D162" s="420"/>
      <c r="E162" s="421"/>
      <c r="F162" s="421"/>
      <c r="G162" s="421"/>
      <c r="H162" s="421"/>
      <c r="I162" s="421"/>
      <c r="J162" s="422"/>
    </row>
    <row r="163" spans="1:10" ht="15">
      <c r="A163" s="149" t="s">
        <v>287</v>
      </c>
      <c r="B163" s="32">
        <f>+'2. Detailed Part'!M278</f>
        <v>0</v>
      </c>
      <c r="C163" s="114">
        <f>IF(ISERR(B163/$B$24),"",B163/$B$24)</f>
      </c>
      <c r="D163" s="423"/>
      <c r="E163" s="421"/>
      <c r="F163" s="421"/>
      <c r="G163" s="421"/>
      <c r="H163" s="421"/>
      <c r="I163" s="421"/>
      <c r="J163" s="422"/>
    </row>
    <row r="164" spans="1:25" ht="15">
      <c r="A164" s="150" t="s">
        <v>159</v>
      </c>
      <c r="B164" s="115">
        <f>SUM(B160:B163)</f>
        <v>0</v>
      </c>
      <c r="C164" s="114">
        <f>IF(ISERR(B164/$B$24),"",B164/$B$24)</f>
      </c>
      <c r="D164" s="423"/>
      <c r="E164" s="421"/>
      <c r="F164" s="421"/>
      <c r="G164" s="421"/>
      <c r="H164" s="421"/>
      <c r="I164" s="421"/>
      <c r="J164" s="422"/>
      <c r="K164" s="1"/>
      <c r="L164" s="1"/>
      <c r="M164" s="1"/>
      <c r="N164" s="1"/>
      <c r="O164" s="1"/>
      <c r="P164" s="1"/>
      <c r="Q164" s="1"/>
      <c r="V164" s="9"/>
      <c r="W164" s="9"/>
      <c r="X164" s="9"/>
      <c r="Y164" s="9"/>
    </row>
    <row r="165" spans="1:10" ht="15" customHeight="1">
      <c r="A165" s="424" t="s">
        <v>306</v>
      </c>
      <c r="B165" s="424"/>
      <c r="C165" s="424"/>
      <c r="D165" s="424"/>
      <c r="E165" s="424"/>
      <c r="F165" s="424"/>
      <c r="G165" s="424"/>
      <c r="H165" s="424"/>
      <c r="I165" s="424"/>
      <c r="J165" s="424"/>
    </row>
    <row r="166" spans="1:25" ht="15.75">
      <c r="A166" s="311" t="s">
        <v>305</v>
      </c>
      <c r="B166" s="53"/>
      <c r="D166" s="2"/>
      <c r="E166" s="2"/>
      <c r="F166" s="2"/>
      <c r="G166" s="3"/>
      <c r="H166" s="3"/>
      <c r="I166" s="7"/>
      <c r="J166" s="7"/>
      <c r="K166" s="1"/>
      <c r="L166" s="1"/>
      <c r="M166" s="1"/>
      <c r="N166" s="1"/>
      <c r="O166" s="1"/>
      <c r="P166" s="1"/>
      <c r="Q166" s="1"/>
      <c r="V166" s="414"/>
      <c r="W166" s="415"/>
      <c r="X166" s="415"/>
      <c r="Y166" s="416"/>
    </row>
    <row r="167" spans="1:10" s="27" customFormat="1" ht="15">
      <c r="A167" s="28"/>
      <c r="B167" s="23"/>
      <c r="C167" s="23"/>
      <c r="D167" s="23"/>
      <c r="E167" s="23"/>
      <c r="F167" s="26"/>
      <c r="G167" s="26"/>
      <c r="H167" s="26"/>
      <c r="I167" s="26"/>
      <c r="J167" s="26"/>
    </row>
    <row r="168" spans="1:25" ht="15.75">
      <c r="A168" s="204"/>
      <c r="B168" s="8"/>
      <c r="D168" s="2"/>
      <c r="E168" s="2"/>
      <c r="F168" s="2"/>
      <c r="G168" s="3"/>
      <c r="H168" s="3"/>
      <c r="I168" s="7"/>
      <c r="J168" s="7"/>
      <c r="K168" s="1"/>
      <c r="L168" s="1"/>
      <c r="M168" s="1"/>
      <c r="N168" s="1"/>
      <c r="O168" s="1"/>
      <c r="P168" s="1"/>
      <c r="Q168" s="1"/>
      <c r="V168" s="9"/>
      <c r="W168" s="9"/>
      <c r="X168" s="9"/>
      <c r="Y168" s="9"/>
    </row>
    <row r="169" spans="1:25" ht="15">
      <c r="A169" s="425" t="str">
        <f>'1. Table of contents'!A40</f>
        <v>Partner 13 -</v>
      </c>
      <c r="B169" s="426"/>
      <c r="C169" s="426"/>
      <c r="D169" s="426"/>
      <c r="E169" s="427"/>
      <c r="G169" s="24"/>
      <c r="H169" s="30"/>
      <c r="K169" s="1"/>
      <c r="L169" s="1"/>
      <c r="M169" s="1"/>
      <c r="N169" s="1"/>
      <c r="O169" s="1"/>
      <c r="P169" s="1"/>
      <c r="Q169" s="1"/>
      <c r="V169" s="9"/>
      <c r="W169" s="9"/>
      <c r="X169" s="9"/>
      <c r="Y169" s="9"/>
    </row>
    <row r="170" spans="1:25" ht="15">
      <c r="A170" s="299" t="s">
        <v>274</v>
      </c>
      <c r="B170" s="239">
        <f>'1. Table of contents'!E184</f>
        <v>0</v>
      </c>
      <c r="G170" s="24"/>
      <c r="H170" s="30"/>
      <c r="K170" s="1"/>
      <c r="L170" s="1"/>
      <c r="M170" s="1"/>
      <c r="N170" s="1"/>
      <c r="O170" s="1"/>
      <c r="P170" s="1"/>
      <c r="Q170" s="1"/>
      <c r="V170" s="9"/>
      <c r="W170" s="9"/>
      <c r="X170" s="9"/>
      <c r="Y170" s="9"/>
    </row>
    <row r="171" spans="7:25" ht="15.75" thickBot="1">
      <c r="G171" s="31"/>
      <c r="H171" s="31"/>
      <c r="J171" s="31"/>
      <c r="K171" s="1"/>
      <c r="L171" s="1"/>
      <c r="M171" s="1"/>
      <c r="N171" s="1"/>
      <c r="O171" s="1"/>
      <c r="P171" s="1"/>
      <c r="Q171" s="1"/>
      <c r="V171" s="9"/>
      <c r="W171" s="9"/>
      <c r="X171" s="9"/>
      <c r="Y171" s="9"/>
    </row>
    <row r="172" spans="1:25" ht="15">
      <c r="A172" s="148" t="s">
        <v>283</v>
      </c>
      <c r="B172" s="300" t="s">
        <v>288</v>
      </c>
      <c r="C172" s="56" t="s">
        <v>28</v>
      </c>
      <c r="D172" s="428" t="s">
        <v>289</v>
      </c>
      <c r="E172" s="428"/>
      <c r="F172" s="428"/>
      <c r="G172" s="428"/>
      <c r="H172" s="428"/>
      <c r="I172" s="428"/>
      <c r="J172" s="428"/>
      <c r="K172" s="1"/>
      <c r="L172" s="1"/>
      <c r="M172" s="1"/>
      <c r="N172" s="1"/>
      <c r="O172" s="1"/>
      <c r="P172" s="1"/>
      <c r="Q172" s="1"/>
      <c r="V172" s="9"/>
      <c r="W172" s="9"/>
      <c r="X172" s="9"/>
      <c r="Y172" s="9"/>
    </row>
    <row r="173" spans="1:10" ht="16.5" customHeight="1">
      <c r="A173" s="149" t="s">
        <v>284</v>
      </c>
      <c r="B173" s="32">
        <f>+'2. Detailed Part'!U58+'2. Detailed Part'!Q98</f>
        <v>0</v>
      </c>
      <c r="C173" s="114">
        <f>IF(ISERR(B173/$B$24),"",B173/$B$24)</f>
      </c>
      <c r="D173" s="417"/>
      <c r="E173" s="418"/>
      <c r="F173" s="418"/>
      <c r="G173" s="418"/>
      <c r="H173" s="418"/>
      <c r="I173" s="418"/>
      <c r="J173" s="419"/>
    </row>
    <row r="174" spans="1:10" ht="15">
      <c r="A174" s="149" t="s">
        <v>285</v>
      </c>
      <c r="B174" s="32">
        <f>+'2. Detailed Part'!AF128</f>
        <v>0</v>
      </c>
      <c r="C174" s="114">
        <f>IF(ISERR(B174/$B$24),"",B174/$B$24)</f>
      </c>
      <c r="D174" s="420"/>
      <c r="E174" s="421"/>
      <c r="F174" s="421"/>
      <c r="G174" s="421"/>
      <c r="H174" s="421"/>
      <c r="I174" s="421"/>
      <c r="J174" s="422"/>
    </row>
    <row r="175" spans="1:10" ht="14.25" customHeight="1">
      <c r="A175" s="149" t="s">
        <v>286</v>
      </c>
      <c r="B175" s="32">
        <f>+'2. Detailed Part'!AF179</f>
        <v>0</v>
      </c>
      <c r="C175" s="114">
        <f>IF(ISERR(B175/$B$24),"",B175/$B$24)</f>
      </c>
      <c r="D175" s="420"/>
      <c r="E175" s="421"/>
      <c r="F175" s="421"/>
      <c r="G175" s="421"/>
      <c r="H175" s="421"/>
      <c r="I175" s="421"/>
      <c r="J175" s="422"/>
    </row>
    <row r="176" spans="1:10" ht="15">
      <c r="A176" s="149" t="s">
        <v>287</v>
      </c>
      <c r="B176" s="32">
        <f>+'2. Detailed Part'!M279</f>
        <v>0</v>
      </c>
      <c r="C176" s="114">
        <f>IF(ISERR(B176/$B$24),"",B176/$B$24)</f>
      </c>
      <c r="D176" s="423"/>
      <c r="E176" s="421"/>
      <c r="F176" s="421"/>
      <c r="G176" s="421"/>
      <c r="H176" s="421"/>
      <c r="I176" s="421"/>
      <c r="J176" s="422"/>
    </row>
    <row r="177" spans="1:25" ht="15">
      <c r="A177" s="150" t="s">
        <v>159</v>
      </c>
      <c r="B177" s="115">
        <f>SUM(B173:B176)</f>
        <v>0</v>
      </c>
      <c r="C177" s="114">
        <f>IF(ISERR(B177/$B$24),"",B177/$B$24)</f>
      </c>
      <c r="D177" s="423"/>
      <c r="E177" s="421"/>
      <c r="F177" s="421"/>
      <c r="G177" s="421"/>
      <c r="H177" s="421"/>
      <c r="I177" s="421"/>
      <c r="J177" s="422"/>
      <c r="K177" s="1"/>
      <c r="L177" s="1"/>
      <c r="M177" s="1"/>
      <c r="N177" s="1"/>
      <c r="O177" s="1"/>
      <c r="P177" s="1"/>
      <c r="Q177" s="1"/>
      <c r="V177" s="9"/>
      <c r="W177" s="9"/>
      <c r="X177" s="9"/>
      <c r="Y177" s="9"/>
    </row>
    <row r="178" spans="1:10" ht="15" customHeight="1">
      <c r="A178" s="424" t="s">
        <v>306</v>
      </c>
      <c r="B178" s="424"/>
      <c r="C178" s="424"/>
      <c r="D178" s="424"/>
      <c r="E178" s="424"/>
      <c r="F178" s="424"/>
      <c r="G178" s="424"/>
      <c r="H178" s="424"/>
      <c r="I178" s="424"/>
      <c r="J178" s="424"/>
    </row>
    <row r="179" spans="1:25" ht="15.75">
      <c r="A179" s="311" t="s">
        <v>305</v>
      </c>
      <c r="B179" s="53"/>
      <c r="D179" s="2"/>
      <c r="E179" s="2"/>
      <c r="F179" s="2"/>
      <c r="G179" s="3"/>
      <c r="H179" s="3"/>
      <c r="I179" s="7"/>
      <c r="J179" s="7"/>
      <c r="K179" s="1"/>
      <c r="L179" s="1"/>
      <c r="M179" s="1"/>
      <c r="N179" s="1"/>
      <c r="O179" s="1"/>
      <c r="P179" s="1"/>
      <c r="Q179" s="1"/>
      <c r="V179" s="414"/>
      <c r="W179" s="415"/>
      <c r="X179" s="415"/>
      <c r="Y179" s="416"/>
    </row>
    <row r="180" spans="1:10" s="27" customFormat="1" ht="15">
      <c r="A180" s="28"/>
      <c r="B180" s="23"/>
      <c r="C180" s="23"/>
      <c r="D180" s="23"/>
      <c r="E180" s="23"/>
      <c r="F180" s="26"/>
      <c r="G180" s="26"/>
      <c r="H180" s="26"/>
      <c r="I180" s="26"/>
      <c r="J180" s="26"/>
    </row>
    <row r="181" spans="1:25" ht="15.75">
      <c r="A181" s="204"/>
      <c r="B181" s="8"/>
      <c r="D181" s="2"/>
      <c r="E181" s="2"/>
      <c r="F181" s="2"/>
      <c r="G181" s="3"/>
      <c r="H181" s="3"/>
      <c r="I181" s="7"/>
      <c r="J181" s="7"/>
      <c r="K181" s="1"/>
      <c r="L181" s="1"/>
      <c r="M181" s="1"/>
      <c r="N181" s="1"/>
      <c r="O181" s="1"/>
      <c r="P181" s="1"/>
      <c r="Q181" s="1"/>
      <c r="V181" s="9"/>
      <c r="W181" s="9"/>
      <c r="X181" s="9"/>
      <c r="Y181" s="9"/>
    </row>
    <row r="182" spans="1:25" ht="15">
      <c r="A182" s="425" t="str">
        <f>'1. Table of contents'!A41</f>
        <v>Partner 14 -</v>
      </c>
      <c r="B182" s="426"/>
      <c r="C182" s="426"/>
      <c r="D182" s="426"/>
      <c r="E182" s="427"/>
      <c r="G182" s="24"/>
      <c r="H182" s="30"/>
      <c r="K182" s="1"/>
      <c r="L182" s="1"/>
      <c r="M182" s="1"/>
      <c r="N182" s="1"/>
      <c r="O182" s="1"/>
      <c r="P182" s="1"/>
      <c r="Q182" s="1"/>
      <c r="V182" s="9"/>
      <c r="W182" s="9"/>
      <c r="X182" s="9"/>
      <c r="Y182" s="9"/>
    </row>
    <row r="183" spans="1:25" ht="15">
      <c r="A183" s="299" t="s">
        <v>274</v>
      </c>
      <c r="B183" s="239">
        <f>'1. Table of contents'!E197</f>
        <v>0</v>
      </c>
      <c r="G183" s="24"/>
      <c r="H183" s="30"/>
      <c r="K183" s="1"/>
      <c r="L183" s="1"/>
      <c r="M183" s="1"/>
      <c r="N183" s="1"/>
      <c r="O183" s="1"/>
      <c r="P183" s="1"/>
      <c r="Q183" s="1"/>
      <c r="V183" s="9"/>
      <c r="W183" s="9"/>
      <c r="X183" s="9"/>
      <c r="Y183" s="9"/>
    </row>
    <row r="184" spans="7:25" ht="15.75" thickBot="1">
      <c r="G184" s="31"/>
      <c r="H184" s="31"/>
      <c r="J184" s="31"/>
      <c r="K184" s="1"/>
      <c r="L184" s="1"/>
      <c r="M184" s="1"/>
      <c r="N184" s="1"/>
      <c r="O184" s="1"/>
      <c r="P184" s="1"/>
      <c r="Q184" s="1"/>
      <c r="V184" s="9"/>
      <c r="W184" s="9"/>
      <c r="X184" s="9"/>
      <c r="Y184" s="9"/>
    </row>
    <row r="185" spans="1:25" ht="15">
      <c r="A185" s="148" t="s">
        <v>283</v>
      </c>
      <c r="B185" s="300" t="s">
        <v>288</v>
      </c>
      <c r="C185" s="56" t="s">
        <v>28</v>
      </c>
      <c r="D185" s="428" t="s">
        <v>289</v>
      </c>
      <c r="E185" s="428"/>
      <c r="F185" s="428"/>
      <c r="G185" s="428"/>
      <c r="H185" s="428"/>
      <c r="I185" s="428"/>
      <c r="J185" s="428"/>
      <c r="K185" s="1"/>
      <c r="L185" s="1"/>
      <c r="M185" s="1"/>
      <c r="N185" s="1"/>
      <c r="O185" s="1"/>
      <c r="P185" s="1"/>
      <c r="Q185" s="1"/>
      <c r="V185" s="9"/>
      <c r="W185" s="9"/>
      <c r="X185" s="9"/>
      <c r="Y185" s="9"/>
    </row>
    <row r="186" spans="1:10" ht="17.25" customHeight="1">
      <c r="A186" s="149" t="s">
        <v>284</v>
      </c>
      <c r="B186" s="32">
        <f>+'2. Detailed Part'!U61+'2. Detailed Part'!Q99</f>
        <v>0</v>
      </c>
      <c r="C186" s="114">
        <f>IF(ISERR(B186/$B$24),"",B186/$B$24)</f>
      </c>
      <c r="D186" s="417"/>
      <c r="E186" s="418"/>
      <c r="F186" s="418"/>
      <c r="G186" s="418"/>
      <c r="H186" s="418"/>
      <c r="I186" s="418"/>
      <c r="J186" s="419"/>
    </row>
    <row r="187" spans="1:10" ht="15">
      <c r="A187" s="149" t="s">
        <v>285</v>
      </c>
      <c r="B187" s="32">
        <f>+'2. Detailed Part'!AF129</f>
        <v>0</v>
      </c>
      <c r="C187" s="114">
        <f>IF(ISERR(B187/$B$24),"",B187/$B$24)</f>
      </c>
      <c r="D187" s="420"/>
      <c r="E187" s="421"/>
      <c r="F187" s="421"/>
      <c r="G187" s="421"/>
      <c r="H187" s="421"/>
      <c r="I187" s="421"/>
      <c r="J187" s="422"/>
    </row>
    <row r="188" spans="1:10" ht="15.75" customHeight="1">
      <c r="A188" s="149" t="s">
        <v>286</v>
      </c>
      <c r="B188" s="32">
        <f>+'2. Detailed Part'!AF180</f>
        <v>0</v>
      </c>
      <c r="C188" s="114">
        <f>IF(ISERR(B188/$B$24),"",B188/$B$24)</f>
      </c>
      <c r="D188" s="420"/>
      <c r="E188" s="421"/>
      <c r="F188" s="421"/>
      <c r="G188" s="421"/>
      <c r="H188" s="421"/>
      <c r="I188" s="421"/>
      <c r="J188" s="422"/>
    </row>
    <row r="189" spans="1:10" ht="15">
      <c r="A189" s="149" t="s">
        <v>287</v>
      </c>
      <c r="B189" s="32">
        <f>+'2. Detailed Part'!M280</f>
        <v>0</v>
      </c>
      <c r="C189" s="114">
        <f>IF(ISERR(B189/$B$24),"",B189/$B$24)</f>
      </c>
      <c r="D189" s="423"/>
      <c r="E189" s="421"/>
      <c r="F189" s="421"/>
      <c r="G189" s="421"/>
      <c r="H189" s="421"/>
      <c r="I189" s="421"/>
      <c r="J189" s="422"/>
    </row>
    <row r="190" spans="1:25" ht="15">
      <c r="A190" s="150" t="s">
        <v>159</v>
      </c>
      <c r="B190" s="115">
        <f>SUM(B186:B189)</f>
        <v>0</v>
      </c>
      <c r="C190" s="114">
        <f>IF(ISERR(B190/$B$24),"",B190/$B$24)</f>
      </c>
      <c r="D190" s="423"/>
      <c r="E190" s="421"/>
      <c r="F190" s="421"/>
      <c r="G190" s="421"/>
      <c r="H190" s="421"/>
      <c r="I190" s="421"/>
      <c r="J190" s="422"/>
      <c r="K190" s="1"/>
      <c r="L190" s="1"/>
      <c r="M190" s="1"/>
      <c r="N190" s="1"/>
      <c r="O190" s="1"/>
      <c r="P190" s="1"/>
      <c r="Q190" s="1"/>
      <c r="V190" s="9"/>
      <c r="W190" s="9"/>
      <c r="X190" s="9"/>
      <c r="Y190" s="9"/>
    </row>
    <row r="191" spans="1:10" ht="15" customHeight="1">
      <c r="A191" s="424" t="s">
        <v>306</v>
      </c>
      <c r="B191" s="424"/>
      <c r="C191" s="424"/>
      <c r="D191" s="424"/>
      <c r="E191" s="424"/>
      <c r="F191" s="424"/>
      <c r="G191" s="424"/>
      <c r="H191" s="424"/>
      <c r="I191" s="424"/>
      <c r="J191" s="424"/>
    </row>
    <row r="192" spans="1:25" ht="15.75">
      <c r="A192" s="311" t="s">
        <v>305</v>
      </c>
      <c r="B192" s="53"/>
      <c r="D192" s="2"/>
      <c r="E192" s="2"/>
      <c r="F192" s="2"/>
      <c r="G192" s="3"/>
      <c r="H192" s="3"/>
      <c r="I192" s="7"/>
      <c r="J192" s="7"/>
      <c r="K192" s="1"/>
      <c r="L192" s="1"/>
      <c r="M192" s="1"/>
      <c r="N192" s="1"/>
      <c r="O192" s="1"/>
      <c r="P192" s="1"/>
      <c r="Q192" s="1"/>
      <c r="V192" s="414"/>
      <c r="W192" s="415"/>
      <c r="X192" s="415"/>
      <c r="Y192" s="416"/>
    </row>
    <row r="193" spans="1:10" s="27" customFormat="1" ht="15">
      <c r="A193" s="28"/>
      <c r="B193" s="23"/>
      <c r="C193" s="23"/>
      <c r="D193" s="23"/>
      <c r="E193" s="23"/>
      <c r="F193" s="26"/>
      <c r="G193" s="26"/>
      <c r="H193" s="26"/>
      <c r="I193" s="26"/>
      <c r="J193" s="26"/>
    </row>
    <row r="194" spans="1:25" ht="15.75">
      <c r="A194" s="204"/>
      <c r="B194" s="8"/>
      <c r="D194" s="2"/>
      <c r="E194" s="2"/>
      <c r="F194" s="2"/>
      <c r="G194" s="3"/>
      <c r="H194" s="3"/>
      <c r="I194" s="7"/>
      <c r="J194" s="7"/>
      <c r="K194" s="1"/>
      <c r="L194" s="1"/>
      <c r="M194" s="1"/>
      <c r="N194" s="1"/>
      <c r="O194" s="1"/>
      <c r="P194" s="1"/>
      <c r="Q194" s="1"/>
      <c r="V194" s="9"/>
      <c r="W194" s="9"/>
      <c r="X194" s="9"/>
      <c r="Y194" s="9"/>
    </row>
    <row r="195" spans="1:25" ht="15">
      <c r="A195" s="425" t="str">
        <f>'1. Table of contents'!A42</f>
        <v>Partner 15 -</v>
      </c>
      <c r="B195" s="426"/>
      <c r="C195" s="426"/>
      <c r="D195" s="426"/>
      <c r="E195" s="427"/>
      <c r="G195" s="24"/>
      <c r="H195" s="30"/>
      <c r="K195" s="1"/>
      <c r="L195" s="1"/>
      <c r="M195" s="1"/>
      <c r="N195" s="1"/>
      <c r="O195" s="1"/>
      <c r="P195" s="1"/>
      <c r="Q195" s="1"/>
      <c r="V195" s="9"/>
      <c r="W195" s="9"/>
      <c r="X195" s="9"/>
      <c r="Y195" s="9"/>
    </row>
    <row r="196" spans="1:25" ht="15">
      <c r="A196" s="299" t="s">
        <v>274</v>
      </c>
      <c r="B196" s="239">
        <f>'1. Table of contents'!E210</f>
        <v>0</v>
      </c>
      <c r="G196" s="24"/>
      <c r="H196" s="30"/>
      <c r="K196" s="1"/>
      <c r="L196" s="1"/>
      <c r="M196" s="1"/>
      <c r="N196" s="1"/>
      <c r="O196" s="1"/>
      <c r="P196" s="1"/>
      <c r="Q196" s="1"/>
      <c r="V196" s="9"/>
      <c r="W196" s="9"/>
      <c r="X196" s="9"/>
      <c r="Y196" s="9"/>
    </row>
    <row r="197" spans="7:25" ht="15.75" thickBot="1">
      <c r="G197" s="31"/>
      <c r="H197" s="31"/>
      <c r="J197" s="31"/>
      <c r="K197" s="1"/>
      <c r="L197" s="1"/>
      <c r="M197" s="1"/>
      <c r="N197" s="1"/>
      <c r="O197" s="1"/>
      <c r="P197" s="1"/>
      <c r="Q197" s="1"/>
      <c r="V197" s="9"/>
      <c r="W197" s="9"/>
      <c r="X197" s="9"/>
      <c r="Y197" s="9"/>
    </row>
    <row r="198" spans="1:25" ht="15">
      <c r="A198" s="148" t="s">
        <v>283</v>
      </c>
      <c r="B198" s="300" t="s">
        <v>288</v>
      </c>
      <c r="C198" s="56" t="s">
        <v>28</v>
      </c>
      <c r="D198" s="428" t="s">
        <v>289</v>
      </c>
      <c r="E198" s="428"/>
      <c r="F198" s="428"/>
      <c r="G198" s="428"/>
      <c r="H198" s="428"/>
      <c r="I198" s="428"/>
      <c r="J198" s="428"/>
      <c r="K198" s="1"/>
      <c r="L198" s="1"/>
      <c r="M198" s="1"/>
      <c r="N198" s="1"/>
      <c r="O198" s="1"/>
      <c r="P198" s="1"/>
      <c r="Q198" s="1"/>
      <c r="V198" s="9"/>
      <c r="W198" s="9"/>
      <c r="X198" s="9"/>
      <c r="Y198" s="9"/>
    </row>
    <row r="199" spans="1:10" ht="15" customHeight="1">
      <c r="A199" s="149" t="s">
        <v>284</v>
      </c>
      <c r="B199" s="32">
        <f>+'2. Detailed Part'!U64+'2. Detailed Part'!Q100</f>
        <v>0</v>
      </c>
      <c r="C199" s="114">
        <f>IF(ISERR(B199/$B$24),"",B199/$B$24)</f>
      </c>
      <c r="D199" s="417"/>
      <c r="E199" s="418"/>
      <c r="F199" s="418"/>
      <c r="G199" s="418"/>
      <c r="H199" s="418"/>
      <c r="I199" s="418"/>
      <c r="J199" s="419"/>
    </row>
    <row r="200" spans="1:10" ht="15">
      <c r="A200" s="149" t="s">
        <v>285</v>
      </c>
      <c r="B200" s="32">
        <f>+'2. Detailed Part'!AF130</f>
        <v>0</v>
      </c>
      <c r="C200" s="114">
        <f>IF(ISERR(B200/$B$24),"",B200/$B$24)</f>
      </c>
      <c r="D200" s="420"/>
      <c r="E200" s="421"/>
      <c r="F200" s="421"/>
      <c r="G200" s="421"/>
      <c r="H200" s="421"/>
      <c r="I200" s="421"/>
      <c r="J200" s="422"/>
    </row>
    <row r="201" spans="1:10" ht="15.75" customHeight="1">
      <c r="A201" s="149" t="s">
        <v>286</v>
      </c>
      <c r="B201" s="32">
        <f>+'2. Detailed Part'!AF181</f>
        <v>0</v>
      </c>
      <c r="C201" s="114">
        <f>IF(ISERR(B201/$B$24),"",B201/$B$24)</f>
      </c>
      <c r="D201" s="420"/>
      <c r="E201" s="421"/>
      <c r="F201" s="421"/>
      <c r="G201" s="421"/>
      <c r="H201" s="421"/>
      <c r="I201" s="421"/>
      <c r="J201" s="422"/>
    </row>
    <row r="202" spans="1:10" ht="15">
      <c r="A202" s="149" t="s">
        <v>287</v>
      </c>
      <c r="B202" s="32">
        <f>+'2. Detailed Part'!M281</f>
        <v>0</v>
      </c>
      <c r="C202" s="114">
        <f>IF(ISERR(B202/$B$24),"",B202/$B$24)</f>
      </c>
      <c r="D202" s="423"/>
      <c r="E202" s="421"/>
      <c r="F202" s="421"/>
      <c r="G202" s="421"/>
      <c r="H202" s="421"/>
      <c r="I202" s="421"/>
      <c r="J202" s="422"/>
    </row>
    <row r="203" spans="1:25" ht="15">
      <c r="A203" s="150" t="s">
        <v>159</v>
      </c>
      <c r="B203" s="115">
        <f>SUM(B199:B202)</f>
        <v>0</v>
      </c>
      <c r="C203" s="114">
        <f>IF(ISERR(B203/$B$24),"",B203/$B$24)</f>
      </c>
      <c r="D203" s="423"/>
      <c r="E203" s="421"/>
      <c r="F203" s="421"/>
      <c r="G203" s="421"/>
      <c r="H203" s="421"/>
      <c r="I203" s="421"/>
      <c r="J203" s="422"/>
      <c r="K203" s="1"/>
      <c r="L203" s="1"/>
      <c r="M203" s="1"/>
      <c r="N203" s="1"/>
      <c r="O203" s="1"/>
      <c r="P203" s="1"/>
      <c r="Q203" s="1"/>
      <c r="V203" s="9"/>
      <c r="W203" s="9"/>
      <c r="X203" s="9"/>
      <c r="Y203" s="9"/>
    </row>
    <row r="204" spans="1:10" ht="15" customHeight="1">
      <c r="A204" s="424" t="s">
        <v>306</v>
      </c>
      <c r="B204" s="424"/>
      <c r="C204" s="424"/>
      <c r="D204" s="424"/>
      <c r="E204" s="424"/>
      <c r="F204" s="424"/>
      <c r="G204" s="424"/>
      <c r="H204" s="424"/>
      <c r="I204" s="424"/>
      <c r="J204" s="424"/>
    </row>
    <row r="205" spans="1:25" ht="15.75">
      <c r="A205" s="311" t="s">
        <v>305</v>
      </c>
      <c r="B205" s="53"/>
      <c r="D205" s="2"/>
      <c r="E205" s="2"/>
      <c r="F205" s="2"/>
      <c r="G205" s="3"/>
      <c r="H205" s="3"/>
      <c r="I205" s="7"/>
      <c r="J205" s="7"/>
      <c r="K205" s="1"/>
      <c r="L205" s="1"/>
      <c r="M205" s="1"/>
      <c r="N205" s="1"/>
      <c r="O205" s="1"/>
      <c r="P205" s="1"/>
      <c r="Q205" s="1"/>
      <c r="V205" s="414"/>
      <c r="W205" s="415"/>
      <c r="X205" s="415"/>
      <c r="Y205" s="416"/>
    </row>
    <row r="206" spans="1:10" s="27" customFormat="1" ht="15">
      <c r="A206" s="28"/>
      <c r="B206" s="23"/>
      <c r="C206" s="23"/>
      <c r="D206" s="23"/>
      <c r="E206" s="23"/>
      <c r="F206" s="26"/>
      <c r="G206" s="26"/>
      <c r="H206" s="26"/>
      <c r="I206" s="26"/>
      <c r="J206" s="26"/>
    </row>
    <row r="207" spans="1:25" ht="15.75">
      <c r="A207" s="204"/>
      <c r="B207" s="8"/>
      <c r="D207" s="2"/>
      <c r="E207" s="2"/>
      <c r="F207" s="2"/>
      <c r="G207" s="3"/>
      <c r="H207" s="3"/>
      <c r="I207" s="7"/>
      <c r="J207" s="7"/>
      <c r="K207" s="1"/>
      <c r="L207" s="1"/>
      <c r="M207" s="1"/>
      <c r="N207" s="1"/>
      <c r="O207" s="1"/>
      <c r="P207" s="1"/>
      <c r="Q207" s="1"/>
      <c r="V207" s="9"/>
      <c r="W207" s="9"/>
      <c r="X207" s="9"/>
      <c r="Y207" s="9"/>
    </row>
    <row r="208" spans="1:25" ht="15">
      <c r="A208" s="425" t="str">
        <f>'1. Table of contents'!A43</f>
        <v>Partner 16 -</v>
      </c>
      <c r="B208" s="426"/>
      <c r="C208" s="426"/>
      <c r="D208" s="426"/>
      <c r="E208" s="427"/>
      <c r="G208" s="24"/>
      <c r="H208" s="30"/>
      <c r="K208" s="1"/>
      <c r="L208" s="1"/>
      <c r="M208" s="1"/>
      <c r="N208" s="1"/>
      <c r="O208" s="1"/>
      <c r="P208" s="1"/>
      <c r="Q208" s="1"/>
      <c r="V208" s="9"/>
      <c r="W208" s="9"/>
      <c r="X208" s="9"/>
      <c r="Y208" s="9"/>
    </row>
    <row r="209" spans="1:25" ht="15">
      <c r="A209" s="299" t="s">
        <v>274</v>
      </c>
      <c r="B209" s="239">
        <f>'1. Table of contents'!E223</f>
        <v>0</v>
      </c>
      <c r="G209" s="24"/>
      <c r="H209" s="30"/>
      <c r="K209" s="1"/>
      <c r="L209" s="1"/>
      <c r="M209" s="1"/>
      <c r="N209" s="1"/>
      <c r="O209" s="1"/>
      <c r="P209" s="1"/>
      <c r="Q209" s="1"/>
      <c r="V209" s="9"/>
      <c r="W209" s="9"/>
      <c r="X209" s="9"/>
      <c r="Y209" s="9"/>
    </row>
    <row r="210" spans="7:25" ht="15.75" thickBot="1">
      <c r="G210" s="31"/>
      <c r="H210" s="31"/>
      <c r="J210" s="31"/>
      <c r="K210" s="1"/>
      <c r="L210" s="1"/>
      <c r="M210" s="1"/>
      <c r="N210" s="1"/>
      <c r="O210" s="1"/>
      <c r="P210" s="1"/>
      <c r="Q210" s="1"/>
      <c r="V210" s="9"/>
      <c r="W210" s="9"/>
      <c r="X210" s="9"/>
      <c r="Y210" s="9"/>
    </row>
    <row r="211" spans="1:25" ht="15">
      <c r="A211" s="148" t="s">
        <v>283</v>
      </c>
      <c r="B211" s="300" t="s">
        <v>288</v>
      </c>
      <c r="C211" s="56" t="s">
        <v>28</v>
      </c>
      <c r="D211" s="428" t="s">
        <v>289</v>
      </c>
      <c r="E211" s="428"/>
      <c r="F211" s="428"/>
      <c r="G211" s="428"/>
      <c r="H211" s="428"/>
      <c r="I211" s="428"/>
      <c r="J211" s="428"/>
      <c r="K211" s="1"/>
      <c r="L211" s="1"/>
      <c r="M211" s="1"/>
      <c r="N211" s="1"/>
      <c r="O211" s="1"/>
      <c r="P211" s="1"/>
      <c r="Q211" s="1"/>
      <c r="V211" s="9"/>
      <c r="W211" s="9"/>
      <c r="X211" s="9"/>
      <c r="Y211" s="9"/>
    </row>
    <row r="212" spans="1:10" ht="15" customHeight="1">
      <c r="A212" s="149" t="s">
        <v>284</v>
      </c>
      <c r="B212" s="32">
        <f>+'2. Detailed Part'!U67+'2. Detailed Part'!Q101</f>
        <v>0</v>
      </c>
      <c r="C212" s="114">
        <f>IF(ISERR(B212/$B$24),"",B212/$B$24)</f>
      </c>
      <c r="D212" s="417"/>
      <c r="E212" s="418"/>
      <c r="F212" s="418"/>
      <c r="G212" s="418"/>
      <c r="H212" s="418"/>
      <c r="I212" s="418"/>
      <c r="J212" s="419"/>
    </row>
    <row r="213" spans="1:10" ht="15">
      <c r="A213" s="149" t="s">
        <v>285</v>
      </c>
      <c r="B213" s="32">
        <f>+'2. Detailed Part'!AF131</f>
        <v>0</v>
      </c>
      <c r="C213" s="114">
        <f>IF(ISERR(B213/$B$24),"",B213/$B$24)</f>
      </c>
      <c r="D213" s="420"/>
      <c r="E213" s="421"/>
      <c r="F213" s="421"/>
      <c r="G213" s="421"/>
      <c r="H213" s="421"/>
      <c r="I213" s="421"/>
      <c r="J213" s="422"/>
    </row>
    <row r="214" spans="1:10" ht="15" customHeight="1">
      <c r="A214" s="149" t="s">
        <v>286</v>
      </c>
      <c r="B214" s="32">
        <f>+'2. Detailed Part'!AF182</f>
        <v>0</v>
      </c>
      <c r="C214" s="114">
        <f>IF(ISERR(B214/$B$24),"",B214/$B$24)</f>
      </c>
      <c r="D214" s="420"/>
      <c r="E214" s="421"/>
      <c r="F214" s="421"/>
      <c r="G214" s="421"/>
      <c r="H214" s="421"/>
      <c r="I214" s="421"/>
      <c r="J214" s="422"/>
    </row>
    <row r="215" spans="1:10" ht="15">
      <c r="A215" s="149" t="s">
        <v>287</v>
      </c>
      <c r="B215" s="32">
        <f>+'2. Detailed Part'!M282</f>
        <v>0</v>
      </c>
      <c r="C215" s="114">
        <f>IF(ISERR(B215/$B$24),"",B215/$B$24)</f>
      </c>
      <c r="D215" s="423"/>
      <c r="E215" s="421"/>
      <c r="F215" s="421"/>
      <c r="G215" s="421"/>
      <c r="H215" s="421"/>
      <c r="I215" s="421"/>
      <c r="J215" s="422"/>
    </row>
    <row r="216" spans="1:25" ht="15">
      <c r="A216" s="150" t="s">
        <v>159</v>
      </c>
      <c r="B216" s="115">
        <f>SUM(B212:B215)</f>
        <v>0</v>
      </c>
      <c r="C216" s="114">
        <f>IF(ISERR(B216/$B$24),"",B216/$B$24)</f>
      </c>
      <c r="D216" s="423"/>
      <c r="E216" s="421"/>
      <c r="F216" s="421"/>
      <c r="G216" s="421"/>
      <c r="H216" s="421"/>
      <c r="I216" s="421"/>
      <c r="J216" s="422"/>
      <c r="K216" s="1"/>
      <c r="L216" s="1"/>
      <c r="M216" s="1"/>
      <c r="N216" s="1"/>
      <c r="O216" s="1"/>
      <c r="P216" s="1"/>
      <c r="Q216" s="1"/>
      <c r="V216" s="9"/>
      <c r="W216" s="9"/>
      <c r="X216" s="9"/>
      <c r="Y216" s="9"/>
    </row>
    <row r="217" spans="1:10" ht="15" customHeight="1">
      <c r="A217" s="424" t="s">
        <v>306</v>
      </c>
      <c r="B217" s="424"/>
      <c r="C217" s="424"/>
      <c r="D217" s="424"/>
      <c r="E217" s="424"/>
      <c r="F217" s="424"/>
      <c r="G217" s="424"/>
      <c r="H217" s="424"/>
      <c r="I217" s="424"/>
      <c r="J217" s="424"/>
    </row>
    <row r="218" spans="1:25" ht="15.75">
      <c r="A218" s="311" t="s">
        <v>305</v>
      </c>
      <c r="B218" s="53"/>
      <c r="D218" s="2"/>
      <c r="E218" s="2"/>
      <c r="F218" s="2"/>
      <c r="G218" s="3"/>
      <c r="H218" s="3"/>
      <c r="I218" s="7"/>
      <c r="J218" s="7"/>
      <c r="K218" s="1"/>
      <c r="L218" s="1"/>
      <c r="M218" s="1"/>
      <c r="N218" s="1"/>
      <c r="O218" s="1"/>
      <c r="P218" s="1"/>
      <c r="Q218" s="1"/>
      <c r="V218" s="414"/>
      <c r="W218" s="415"/>
      <c r="X218" s="415"/>
      <c r="Y218" s="416"/>
    </row>
    <row r="219" spans="1:10" s="27" customFormat="1" ht="15">
      <c r="A219" s="28"/>
      <c r="B219" s="23"/>
      <c r="C219" s="23"/>
      <c r="D219" s="23"/>
      <c r="E219" s="23"/>
      <c r="F219" s="26"/>
      <c r="G219" s="26"/>
      <c r="H219" s="26"/>
      <c r="I219" s="26"/>
      <c r="J219" s="26"/>
    </row>
    <row r="220" spans="1:25" ht="15.75">
      <c r="A220" s="204"/>
      <c r="B220" s="8"/>
      <c r="D220" s="2"/>
      <c r="E220" s="2"/>
      <c r="F220" s="2"/>
      <c r="G220" s="3"/>
      <c r="H220" s="3"/>
      <c r="I220" s="7"/>
      <c r="J220" s="7"/>
      <c r="K220" s="1"/>
      <c r="L220" s="1"/>
      <c r="M220" s="1"/>
      <c r="N220" s="1"/>
      <c r="O220" s="1"/>
      <c r="P220" s="1"/>
      <c r="Q220" s="1"/>
      <c r="V220" s="9"/>
      <c r="W220" s="9"/>
      <c r="X220" s="9"/>
      <c r="Y220" s="9"/>
    </row>
    <row r="221" spans="1:25" ht="15">
      <c r="A221" s="425" t="str">
        <f>'1. Table of contents'!A44</f>
        <v>Partner 17-</v>
      </c>
      <c r="B221" s="426"/>
      <c r="C221" s="426"/>
      <c r="D221" s="426"/>
      <c r="E221" s="427"/>
      <c r="G221" s="24"/>
      <c r="H221" s="30"/>
      <c r="K221" s="1"/>
      <c r="L221" s="1"/>
      <c r="M221" s="1"/>
      <c r="N221" s="1"/>
      <c r="O221" s="1"/>
      <c r="P221" s="1"/>
      <c r="Q221" s="1"/>
      <c r="V221" s="9"/>
      <c r="W221" s="9"/>
      <c r="X221" s="9"/>
      <c r="Y221" s="9"/>
    </row>
    <row r="222" spans="1:25" ht="15">
      <c r="A222" s="299" t="s">
        <v>274</v>
      </c>
      <c r="B222" s="239">
        <f>'1. Table of contents'!E236</f>
        <v>0</v>
      </c>
      <c r="G222" s="24"/>
      <c r="H222" s="30"/>
      <c r="K222" s="1"/>
      <c r="L222" s="1"/>
      <c r="M222" s="1"/>
      <c r="N222" s="1"/>
      <c r="O222" s="1"/>
      <c r="P222" s="1"/>
      <c r="Q222" s="1"/>
      <c r="V222" s="9"/>
      <c r="W222" s="9"/>
      <c r="X222" s="9"/>
      <c r="Y222" s="9"/>
    </row>
    <row r="223" spans="7:25" ht="15.75" thickBot="1">
      <c r="G223" s="31"/>
      <c r="H223" s="31"/>
      <c r="J223" s="31"/>
      <c r="K223" s="1"/>
      <c r="L223" s="1"/>
      <c r="M223" s="1"/>
      <c r="N223" s="1"/>
      <c r="O223" s="1"/>
      <c r="P223" s="1"/>
      <c r="Q223" s="1"/>
      <c r="V223" s="9"/>
      <c r="W223" s="9"/>
      <c r="X223" s="9"/>
      <c r="Y223" s="9"/>
    </row>
    <row r="224" spans="1:25" ht="15">
      <c r="A224" s="148" t="s">
        <v>283</v>
      </c>
      <c r="B224" s="300" t="s">
        <v>288</v>
      </c>
      <c r="C224" s="56" t="s">
        <v>28</v>
      </c>
      <c r="D224" s="428" t="s">
        <v>289</v>
      </c>
      <c r="E224" s="428"/>
      <c r="F224" s="428"/>
      <c r="G224" s="428"/>
      <c r="H224" s="428"/>
      <c r="I224" s="428"/>
      <c r="J224" s="428"/>
      <c r="K224" s="1"/>
      <c r="L224" s="1"/>
      <c r="M224" s="1"/>
      <c r="N224" s="1"/>
      <c r="O224" s="1"/>
      <c r="P224" s="1"/>
      <c r="Q224" s="1"/>
      <c r="V224" s="9"/>
      <c r="W224" s="9"/>
      <c r="X224" s="9"/>
      <c r="Y224" s="9"/>
    </row>
    <row r="225" spans="1:10" ht="18" customHeight="1">
      <c r="A225" s="149" t="s">
        <v>284</v>
      </c>
      <c r="B225" s="32">
        <f>+'2. Detailed Part'!U70+'2. Detailed Part'!Q102</f>
        <v>0</v>
      </c>
      <c r="C225" s="114">
        <f>IF(ISERR(B225/$B$24),"",B225/$B$24)</f>
      </c>
      <c r="D225" s="417"/>
      <c r="E225" s="418"/>
      <c r="F225" s="418"/>
      <c r="G225" s="418"/>
      <c r="H225" s="418"/>
      <c r="I225" s="418"/>
      <c r="J225" s="419"/>
    </row>
    <row r="226" spans="1:10" ht="15">
      <c r="A226" s="149" t="s">
        <v>285</v>
      </c>
      <c r="B226" s="32">
        <f>+'2. Detailed Part'!AF132</f>
        <v>0</v>
      </c>
      <c r="C226" s="114">
        <f>IF(ISERR(B226/$B$24),"",B226/$B$24)</f>
      </c>
      <c r="D226" s="420"/>
      <c r="E226" s="421"/>
      <c r="F226" s="421"/>
      <c r="G226" s="421"/>
      <c r="H226" s="421"/>
      <c r="I226" s="421"/>
      <c r="J226" s="422"/>
    </row>
    <row r="227" spans="1:10" ht="14.25" customHeight="1">
      <c r="A227" s="149" t="s">
        <v>286</v>
      </c>
      <c r="B227" s="32">
        <f>+'2. Detailed Part'!AF183</f>
        <v>0</v>
      </c>
      <c r="C227" s="114">
        <f>IF(ISERR(B227/$B$24),"",B227/$B$24)</f>
      </c>
      <c r="D227" s="420"/>
      <c r="E227" s="421"/>
      <c r="F227" s="421"/>
      <c r="G227" s="421"/>
      <c r="H227" s="421"/>
      <c r="I227" s="421"/>
      <c r="J227" s="422"/>
    </row>
    <row r="228" spans="1:10" ht="15">
      <c r="A228" s="149" t="s">
        <v>287</v>
      </c>
      <c r="B228" s="32">
        <f>+'2. Detailed Part'!M283</f>
        <v>0</v>
      </c>
      <c r="C228" s="114">
        <f>IF(ISERR(B228/$B$24),"",B228/$B$24)</f>
      </c>
      <c r="D228" s="423"/>
      <c r="E228" s="421"/>
      <c r="F228" s="421"/>
      <c r="G228" s="421"/>
      <c r="H228" s="421"/>
      <c r="I228" s="421"/>
      <c r="J228" s="422"/>
    </row>
    <row r="229" spans="1:25" ht="15">
      <c r="A229" s="150" t="s">
        <v>159</v>
      </c>
      <c r="B229" s="115">
        <f>SUM(B225:B228)</f>
        <v>0</v>
      </c>
      <c r="C229" s="114">
        <f>IF(ISERR(B229/$B$24),"",B229/$B$24)</f>
      </c>
      <c r="D229" s="423"/>
      <c r="E229" s="421"/>
      <c r="F229" s="421"/>
      <c r="G229" s="421"/>
      <c r="H229" s="421"/>
      <c r="I229" s="421"/>
      <c r="J229" s="422"/>
      <c r="K229" s="1"/>
      <c r="L229" s="1"/>
      <c r="M229" s="1"/>
      <c r="N229" s="1"/>
      <c r="O229" s="1"/>
      <c r="P229" s="1"/>
      <c r="Q229" s="1"/>
      <c r="V229" s="9"/>
      <c r="W229" s="9"/>
      <c r="X229" s="9"/>
      <c r="Y229" s="9"/>
    </row>
    <row r="230" spans="1:10" ht="15" customHeight="1">
      <c r="A230" s="424" t="s">
        <v>306</v>
      </c>
      <c r="B230" s="424"/>
      <c r="C230" s="424"/>
      <c r="D230" s="424"/>
      <c r="E230" s="424"/>
      <c r="F230" s="424"/>
      <c r="G230" s="424"/>
      <c r="H230" s="424"/>
      <c r="I230" s="424"/>
      <c r="J230" s="424"/>
    </row>
    <row r="231" spans="1:25" ht="15.75">
      <c r="A231" s="311" t="s">
        <v>305</v>
      </c>
      <c r="B231" s="53"/>
      <c r="D231" s="2"/>
      <c r="E231" s="2"/>
      <c r="F231" s="2"/>
      <c r="G231" s="3"/>
      <c r="H231" s="3"/>
      <c r="I231" s="7"/>
      <c r="J231" s="7"/>
      <c r="K231" s="1"/>
      <c r="L231" s="1"/>
      <c r="M231" s="1"/>
      <c r="N231" s="1"/>
      <c r="O231" s="1"/>
      <c r="P231" s="1"/>
      <c r="Q231" s="1"/>
      <c r="V231" s="414"/>
      <c r="W231" s="415"/>
      <c r="X231" s="415"/>
      <c r="Y231" s="416"/>
    </row>
    <row r="232" spans="1:10" s="27" customFormat="1" ht="15">
      <c r="A232" s="28"/>
      <c r="B232" s="23"/>
      <c r="C232" s="23"/>
      <c r="D232" s="23"/>
      <c r="E232" s="23"/>
      <c r="F232" s="26"/>
      <c r="G232" s="26"/>
      <c r="H232" s="26"/>
      <c r="I232" s="26"/>
      <c r="J232" s="26"/>
    </row>
    <row r="233" spans="1:25" ht="15.75">
      <c r="A233" s="204"/>
      <c r="B233" s="8"/>
      <c r="D233" s="2"/>
      <c r="E233" s="2"/>
      <c r="F233" s="2"/>
      <c r="G233" s="3"/>
      <c r="H233" s="3"/>
      <c r="I233" s="7"/>
      <c r="J233" s="7"/>
      <c r="K233" s="1"/>
      <c r="L233" s="1"/>
      <c r="M233" s="1"/>
      <c r="N233" s="1"/>
      <c r="O233" s="1"/>
      <c r="P233" s="1"/>
      <c r="Q233" s="1"/>
      <c r="V233" s="9"/>
      <c r="W233" s="9"/>
      <c r="X233" s="9"/>
      <c r="Y233" s="9"/>
    </row>
    <row r="234" spans="1:25" ht="15">
      <c r="A234" s="425" t="str">
        <f>'1. Table of contents'!A45</f>
        <v>Partner 18 -</v>
      </c>
      <c r="B234" s="426"/>
      <c r="C234" s="426"/>
      <c r="D234" s="426"/>
      <c r="E234" s="427"/>
      <c r="G234" s="24"/>
      <c r="H234" s="30"/>
      <c r="K234" s="1"/>
      <c r="L234" s="1"/>
      <c r="M234" s="1"/>
      <c r="N234" s="1"/>
      <c r="O234" s="1"/>
      <c r="P234" s="1"/>
      <c r="Q234" s="1"/>
      <c r="V234" s="9"/>
      <c r="W234" s="9"/>
      <c r="X234" s="9"/>
      <c r="Y234" s="9"/>
    </row>
    <row r="235" spans="1:25" ht="15">
      <c r="A235" s="299" t="s">
        <v>274</v>
      </c>
      <c r="B235" s="239">
        <f>'1. Table of contents'!E249</f>
        <v>0</v>
      </c>
      <c r="G235" s="24"/>
      <c r="H235" s="30"/>
      <c r="K235" s="1"/>
      <c r="L235" s="1"/>
      <c r="M235" s="1"/>
      <c r="N235" s="1"/>
      <c r="O235" s="1"/>
      <c r="P235" s="1"/>
      <c r="Q235" s="1"/>
      <c r="V235" s="9"/>
      <c r="W235" s="9"/>
      <c r="X235" s="9"/>
      <c r="Y235" s="9"/>
    </row>
    <row r="236" spans="7:25" ht="15.75" thickBot="1">
      <c r="G236" s="31"/>
      <c r="H236" s="31"/>
      <c r="J236" s="31"/>
      <c r="K236" s="1"/>
      <c r="L236" s="1"/>
      <c r="M236" s="1"/>
      <c r="N236" s="1"/>
      <c r="O236" s="1"/>
      <c r="P236" s="1"/>
      <c r="Q236" s="1"/>
      <c r="V236" s="9"/>
      <c r="W236" s="9"/>
      <c r="X236" s="9"/>
      <c r="Y236" s="9"/>
    </row>
    <row r="237" spans="1:25" ht="15">
      <c r="A237" s="148" t="s">
        <v>283</v>
      </c>
      <c r="B237" s="300" t="s">
        <v>288</v>
      </c>
      <c r="C237" s="56" t="s">
        <v>28</v>
      </c>
      <c r="D237" s="428" t="s">
        <v>289</v>
      </c>
      <c r="E237" s="428"/>
      <c r="F237" s="428"/>
      <c r="G237" s="428"/>
      <c r="H237" s="428"/>
      <c r="I237" s="428"/>
      <c r="J237" s="428"/>
      <c r="K237" s="1"/>
      <c r="L237" s="1"/>
      <c r="M237" s="1"/>
      <c r="N237" s="1"/>
      <c r="O237" s="1"/>
      <c r="P237" s="1"/>
      <c r="Q237" s="1"/>
      <c r="V237" s="9"/>
      <c r="W237" s="9"/>
      <c r="X237" s="9"/>
      <c r="Y237" s="9"/>
    </row>
    <row r="238" spans="1:10" ht="16.5" customHeight="1">
      <c r="A238" s="149" t="s">
        <v>284</v>
      </c>
      <c r="B238" s="32">
        <f>+'2. Detailed Part'!U73+'2. Detailed Part'!Q103</f>
        <v>0</v>
      </c>
      <c r="C238" s="114">
        <f>IF(ISERR(B238/$B$24),"",B238/$B$24)</f>
      </c>
      <c r="D238" s="417"/>
      <c r="E238" s="418"/>
      <c r="F238" s="418"/>
      <c r="G238" s="418"/>
      <c r="H238" s="418"/>
      <c r="I238" s="418"/>
      <c r="J238" s="419"/>
    </row>
    <row r="239" spans="1:10" ht="15">
      <c r="A239" s="149" t="s">
        <v>285</v>
      </c>
      <c r="B239" s="32">
        <f>+'2. Detailed Part'!AF133</f>
        <v>0</v>
      </c>
      <c r="C239" s="114">
        <f>IF(ISERR(B239/$B$24),"",B239/$B$24)</f>
      </c>
      <c r="D239" s="420"/>
      <c r="E239" s="421"/>
      <c r="F239" s="421"/>
      <c r="G239" s="421"/>
      <c r="H239" s="421"/>
      <c r="I239" s="421"/>
      <c r="J239" s="422"/>
    </row>
    <row r="240" spans="1:10" ht="14.25" customHeight="1">
      <c r="A240" s="149" t="s">
        <v>286</v>
      </c>
      <c r="B240" s="32">
        <f>+'2. Detailed Part'!AF184</f>
        <v>0</v>
      </c>
      <c r="C240" s="114">
        <f>IF(ISERR(B240/$B$24),"",B240/$B$24)</f>
      </c>
      <c r="D240" s="420"/>
      <c r="E240" s="421"/>
      <c r="F240" s="421"/>
      <c r="G240" s="421"/>
      <c r="H240" s="421"/>
      <c r="I240" s="421"/>
      <c r="J240" s="422"/>
    </row>
    <row r="241" spans="1:10" ht="15">
      <c r="A241" s="149" t="s">
        <v>287</v>
      </c>
      <c r="B241" s="32">
        <f>+'2. Detailed Part'!M284</f>
        <v>0</v>
      </c>
      <c r="C241" s="114">
        <f>IF(ISERR(B241/$B$24),"",B241/$B$24)</f>
      </c>
      <c r="D241" s="423"/>
      <c r="E241" s="421"/>
      <c r="F241" s="421"/>
      <c r="G241" s="421"/>
      <c r="H241" s="421"/>
      <c r="I241" s="421"/>
      <c r="J241" s="422"/>
    </row>
    <row r="242" spans="1:25" ht="15">
      <c r="A242" s="150" t="s">
        <v>159</v>
      </c>
      <c r="B242" s="115">
        <f>SUM(B238:B241)</f>
        <v>0</v>
      </c>
      <c r="C242" s="114">
        <f>IF(ISERR(B242/$B$24),"",B242/$B$24)</f>
      </c>
      <c r="D242" s="423"/>
      <c r="E242" s="421"/>
      <c r="F242" s="421"/>
      <c r="G242" s="421"/>
      <c r="H242" s="421"/>
      <c r="I242" s="421"/>
      <c r="J242" s="422"/>
      <c r="K242" s="1"/>
      <c r="L242" s="1"/>
      <c r="M242" s="1"/>
      <c r="N242" s="1"/>
      <c r="O242" s="1"/>
      <c r="P242" s="1"/>
      <c r="Q242" s="1"/>
      <c r="V242" s="9"/>
      <c r="W242" s="9"/>
      <c r="X242" s="9"/>
      <c r="Y242" s="9"/>
    </row>
    <row r="243" spans="1:10" ht="15" customHeight="1">
      <c r="A243" s="424" t="s">
        <v>306</v>
      </c>
      <c r="B243" s="424"/>
      <c r="C243" s="424"/>
      <c r="D243" s="424"/>
      <c r="E243" s="424"/>
      <c r="F243" s="424"/>
      <c r="G243" s="424"/>
      <c r="H243" s="424"/>
      <c r="I243" s="424"/>
      <c r="J243" s="424"/>
    </row>
    <row r="244" spans="1:25" ht="15.75">
      <c r="A244" s="311" t="s">
        <v>305</v>
      </c>
      <c r="B244" s="53"/>
      <c r="D244" s="2"/>
      <c r="E244" s="2"/>
      <c r="F244" s="2"/>
      <c r="G244" s="3"/>
      <c r="H244" s="3"/>
      <c r="I244" s="7"/>
      <c r="J244" s="7"/>
      <c r="K244" s="1"/>
      <c r="L244" s="1"/>
      <c r="M244" s="1"/>
      <c r="N244" s="1"/>
      <c r="O244" s="1"/>
      <c r="P244" s="1"/>
      <c r="Q244" s="1"/>
      <c r="V244" s="414"/>
      <c r="W244" s="415"/>
      <c r="X244" s="415"/>
      <c r="Y244" s="416"/>
    </row>
    <row r="245" spans="1:10" s="27" customFormat="1" ht="15">
      <c r="A245" s="28"/>
      <c r="B245" s="23"/>
      <c r="C245" s="23"/>
      <c r="D245" s="23"/>
      <c r="E245" s="23"/>
      <c r="F245" s="26"/>
      <c r="G245" s="26"/>
      <c r="H245" s="26"/>
      <c r="I245" s="26"/>
      <c r="J245" s="26"/>
    </row>
    <row r="246" spans="1:25" ht="15.75">
      <c r="A246" s="204"/>
      <c r="B246" s="8"/>
      <c r="D246" s="2"/>
      <c r="E246" s="2"/>
      <c r="F246" s="2"/>
      <c r="G246" s="3"/>
      <c r="H246" s="3"/>
      <c r="I246" s="7"/>
      <c r="J246" s="7"/>
      <c r="K246" s="1"/>
      <c r="L246" s="1"/>
      <c r="M246" s="1"/>
      <c r="N246" s="1"/>
      <c r="O246" s="1"/>
      <c r="P246" s="1"/>
      <c r="Q246" s="1"/>
      <c r="V246" s="9"/>
      <c r="W246" s="9"/>
      <c r="X246" s="9"/>
      <c r="Y246" s="9"/>
    </row>
    <row r="247" spans="1:25" ht="15">
      <c r="A247" s="425" t="str">
        <f>'1. Table of contents'!A46</f>
        <v>Partner 19 -</v>
      </c>
      <c r="B247" s="426"/>
      <c r="C247" s="426"/>
      <c r="D247" s="426"/>
      <c r="E247" s="427"/>
      <c r="G247" s="24"/>
      <c r="H247" s="30"/>
      <c r="K247" s="1"/>
      <c r="L247" s="1"/>
      <c r="M247" s="1"/>
      <c r="N247" s="1"/>
      <c r="O247" s="1"/>
      <c r="P247" s="1"/>
      <c r="Q247" s="1"/>
      <c r="V247" s="9"/>
      <c r="W247" s="9"/>
      <c r="X247" s="9"/>
      <c r="Y247" s="9"/>
    </row>
    <row r="248" spans="1:25" ht="15">
      <c r="A248" s="299" t="s">
        <v>274</v>
      </c>
      <c r="B248" s="239">
        <f>'1. Table of contents'!E262</f>
        <v>0</v>
      </c>
      <c r="G248" s="24"/>
      <c r="H248" s="30"/>
      <c r="K248" s="1"/>
      <c r="L248" s="1"/>
      <c r="M248" s="1"/>
      <c r="N248" s="1"/>
      <c r="O248" s="1"/>
      <c r="P248" s="1"/>
      <c r="Q248" s="1"/>
      <c r="V248" s="9"/>
      <c r="W248" s="9"/>
      <c r="X248" s="9"/>
      <c r="Y248" s="9"/>
    </row>
    <row r="249" spans="7:25" ht="15.75" thickBot="1">
      <c r="G249" s="31"/>
      <c r="H249" s="31"/>
      <c r="J249" s="31"/>
      <c r="K249" s="1"/>
      <c r="L249" s="1"/>
      <c r="M249" s="1"/>
      <c r="N249" s="1"/>
      <c r="O249" s="1"/>
      <c r="P249" s="1"/>
      <c r="Q249" s="1"/>
      <c r="V249" s="9"/>
      <c r="W249" s="9"/>
      <c r="X249" s="9"/>
      <c r="Y249" s="9"/>
    </row>
    <row r="250" spans="1:25" ht="15">
      <c r="A250" s="148" t="s">
        <v>283</v>
      </c>
      <c r="B250" s="300" t="s">
        <v>288</v>
      </c>
      <c r="C250" s="56" t="s">
        <v>28</v>
      </c>
      <c r="D250" s="428" t="s">
        <v>289</v>
      </c>
      <c r="E250" s="428"/>
      <c r="F250" s="428"/>
      <c r="G250" s="428"/>
      <c r="H250" s="428"/>
      <c r="I250" s="428"/>
      <c r="J250" s="428"/>
      <c r="K250" s="1"/>
      <c r="L250" s="1"/>
      <c r="M250" s="1"/>
      <c r="N250" s="1"/>
      <c r="O250" s="1"/>
      <c r="P250" s="1"/>
      <c r="Q250" s="1"/>
      <c r="V250" s="9"/>
      <c r="W250" s="9"/>
      <c r="X250" s="9"/>
      <c r="Y250" s="9"/>
    </row>
    <row r="251" spans="1:10" ht="16.5" customHeight="1">
      <c r="A251" s="149" t="s">
        <v>284</v>
      </c>
      <c r="B251" s="32">
        <f>+'2. Detailed Part'!U76+'2. Detailed Part'!Q104</f>
        <v>0</v>
      </c>
      <c r="C251" s="114">
        <f>IF(ISERR(B251/$B$24),"",B251/$B$24)</f>
      </c>
      <c r="D251" s="417"/>
      <c r="E251" s="418"/>
      <c r="F251" s="418"/>
      <c r="G251" s="418"/>
      <c r="H251" s="418"/>
      <c r="I251" s="418"/>
      <c r="J251" s="419"/>
    </row>
    <row r="252" spans="1:10" ht="15">
      <c r="A252" s="149" t="s">
        <v>285</v>
      </c>
      <c r="B252" s="32">
        <f>+'2. Detailed Part'!AF134</f>
        <v>0</v>
      </c>
      <c r="C252" s="114">
        <f>IF(ISERR(B252/$B$24),"",B252/$B$24)</f>
      </c>
      <c r="D252" s="420"/>
      <c r="E252" s="421"/>
      <c r="F252" s="421"/>
      <c r="G252" s="421"/>
      <c r="H252" s="421"/>
      <c r="I252" s="421"/>
      <c r="J252" s="422"/>
    </row>
    <row r="253" spans="1:10" ht="15" customHeight="1">
      <c r="A253" s="149" t="s">
        <v>286</v>
      </c>
      <c r="B253" s="32">
        <f>+'2. Detailed Part'!AF185</f>
        <v>0</v>
      </c>
      <c r="C253" s="114">
        <f>IF(ISERR(B253/$B$24),"",B253/$B$24)</f>
      </c>
      <c r="D253" s="420"/>
      <c r="E253" s="421"/>
      <c r="F253" s="421"/>
      <c r="G253" s="421"/>
      <c r="H253" s="421"/>
      <c r="I253" s="421"/>
      <c r="J253" s="422"/>
    </row>
    <row r="254" spans="1:10" ht="15">
      <c r="A254" s="149" t="s">
        <v>287</v>
      </c>
      <c r="B254" s="32">
        <f>+'2. Detailed Part'!M285</f>
        <v>0</v>
      </c>
      <c r="C254" s="114">
        <f>IF(ISERR(B254/$B$24),"",B254/$B$24)</f>
      </c>
      <c r="D254" s="423"/>
      <c r="E254" s="421"/>
      <c r="F254" s="421"/>
      <c r="G254" s="421"/>
      <c r="H254" s="421"/>
      <c r="I254" s="421"/>
      <c r="J254" s="422"/>
    </row>
    <row r="255" spans="1:25" ht="15">
      <c r="A255" s="150" t="s">
        <v>159</v>
      </c>
      <c r="B255" s="115">
        <f>SUM(B251:B254)</f>
        <v>0</v>
      </c>
      <c r="C255" s="114">
        <f>IF(ISERR(B255/$B$24),"",B255/$B$24)</f>
      </c>
      <c r="D255" s="423"/>
      <c r="E255" s="421"/>
      <c r="F255" s="421"/>
      <c r="G255" s="421"/>
      <c r="H255" s="421"/>
      <c r="I255" s="421"/>
      <c r="J255" s="422"/>
      <c r="K255" s="1"/>
      <c r="L255" s="1"/>
      <c r="M255" s="1"/>
      <c r="N255" s="1"/>
      <c r="O255" s="1"/>
      <c r="P255" s="1"/>
      <c r="Q255" s="1"/>
      <c r="V255" s="9"/>
      <c r="W255" s="9"/>
      <c r="X255" s="9"/>
      <c r="Y255" s="9"/>
    </row>
    <row r="256" spans="1:10" ht="15" customHeight="1">
      <c r="A256" s="424" t="s">
        <v>306</v>
      </c>
      <c r="B256" s="424"/>
      <c r="C256" s="424"/>
      <c r="D256" s="424"/>
      <c r="E256" s="424"/>
      <c r="F256" s="424"/>
      <c r="G256" s="424"/>
      <c r="H256" s="424"/>
      <c r="I256" s="424"/>
      <c r="J256" s="424"/>
    </row>
    <row r="257" spans="1:25" ht="15.75">
      <c r="A257" s="311" t="s">
        <v>305</v>
      </c>
      <c r="B257" s="53"/>
      <c r="D257" s="2"/>
      <c r="E257" s="2"/>
      <c r="F257" s="2"/>
      <c r="G257" s="3"/>
      <c r="H257" s="3"/>
      <c r="I257" s="7"/>
      <c r="J257" s="7"/>
      <c r="K257" s="1"/>
      <c r="L257" s="1"/>
      <c r="M257" s="1"/>
      <c r="N257" s="1"/>
      <c r="O257" s="1"/>
      <c r="P257" s="1"/>
      <c r="Q257" s="1"/>
      <c r="V257" s="414"/>
      <c r="W257" s="415"/>
      <c r="X257" s="415"/>
      <c r="Y257" s="416"/>
    </row>
    <row r="258" spans="1:10" s="27" customFormat="1" ht="15">
      <c r="A258" s="28"/>
      <c r="B258" s="23"/>
      <c r="C258" s="23"/>
      <c r="D258" s="23"/>
      <c r="E258" s="23"/>
      <c r="F258" s="26"/>
      <c r="G258" s="26"/>
      <c r="H258" s="26"/>
      <c r="I258" s="26"/>
      <c r="J258" s="26"/>
    </row>
    <row r="259" spans="1:25" ht="15.75">
      <c r="A259" s="204"/>
      <c r="B259" s="8"/>
      <c r="D259" s="2"/>
      <c r="E259" s="2"/>
      <c r="F259" s="2"/>
      <c r="G259" s="3"/>
      <c r="H259" s="3"/>
      <c r="I259" s="7"/>
      <c r="J259" s="7"/>
      <c r="K259" s="1"/>
      <c r="L259" s="1"/>
      <c r="M259" s="1"/>
      <c r="N259" s="1"/>
      <c r="O259" s="1"/>
      <c r="P259" s="1"/>
      <c r="Q259" s="1"/>
      <c r="V259" s="9"/>
      <c r="W259" s="9"/>
      <c r="X259" s="9"/>
      <c r="Y259" s="9"/>
    </row>
    <row r="260" spans="1:8" ht="15">
      <c r="A260" s="425" t="str">
        <f>'1. Table of contents'!A47</f>
        <v>Partner 20 -</v>
      </c>
      <c r="B260" s="426"/>
      <c r="C260" s="426"/>
      <c r="D260" s="426"/>
      <c r="E260" s="427"/>
      <c r="G260" s="24"/>
      <c r="H260" s="30"/>
    </row>
    <row r="261" spans="1:8" ht="15">
      <c r="A261" s="299" t="s">
        <v>274</v>
      </c>
      <c r="B261" s="239">
        <f>'1. Table of contents'!E275</f>
        <v>0</v>
      </c>
      <c r="G261" s="24"/>
      <c r="H261" s="30"/>
    </row>
    <row r="262" spans="7:10" ht="15.75" thickBot="1">
      <c r="G262" s="31"/>
      <c r="H262" s="31"/>
      <c r="J262" s="31"/>
    </row>
    <row r="263" spans="1:10" ht="15">
      <c r="A263" s="148" t="s">
        <v>283</v>
      </c>
      <c r="B263" s="300" t="s">
        <v>288</v>
      </c>
      <c r="C263" s="56" t="s">
        <v>28</v>
      </c>
      <c r="D263" s="428" t="s">
        <v>289</v>
      </c>
      <c r="E263" s="428"/>
      <c r="F263" s="428"/>
      <c r="G263" s="428"/>
      <c r="H263" s="428"/>
      <c r="I263" s="428"/>
      <c r="J263" s="428"/>
    </row>
    <row r="264" spans="1:10" ht="15.75" customHeight="1">
      <c r="A264" s="149" t="s">
        <v>284</v>
      </c>
      <c r="B264" s="32">
        <f>+'2. Detailed Part'!U79+'2. Detailed Part'!Q105</f>
        <v>0</v>
      </c>
      <c r="C264" s="114">
        <f>IF(ISERR(B264/$B$24),"",B264/$B$24)</f>
      </c>
      <c r="D264" s="417"/>
      <c r="E264" s="418"/>
      <c r="F264" s="418"/>
      <c r="G264" s="418"/>
      <c r="H264" s="418"/>
      <c r="I264" s="418"/>
      <c r="J264" s="419"/>
    </row>
    <row r="265" spans="1:10" ht="15">
      <c r="A265" s="149" t="s">
        <v>285</v>
      </c>
      <c r="B265" s="32">
        <f>+'2. Detailed Part'!AF135</f>
        <v>0</v>
      </c>
      <c r="C265" s="114">
        <f>IF(ISERR(B265/$B$24),"",B265/$B$24)</f>
      </c>
      <c r="D265" s="420"/>
      <c r="E265" s="421"/>
      <c r="F265" s="421"/>
      <c r="G265" s="421"/>
      <c r="H265" s="421"/>
      <c r="I265" s="421"/>
      <c r="J265" s="422"/>
    </row>
    <row r="266" spans="1:10" ht="14.25" customHeight="1">
      <c r="A266" s="149" t="s">
        <v>286</v>
      </c>
      <c r="B266" s="32">
        <f>+'2. Detailed Part'!AF186</f>
        <v>0</v>
      </c>
      <c r="C266" s="114">
        <f>IF(ISERR(B266/$B$24),"",B266/$B$24)</f>
      </c>
      <c r="D266" s="420"/>
      <c r="E266" s="421"/>
      <c r="F266" s="421"/>
      <c r="G266" s="421"/>
      <c r="H266" s="421"/>
      <c r="I266" s="421"/>
      <c r="J266" s="422"/>
    </row>
    <row r="267" spans="1:10" ht="15">
      <c r="A267" s="149" t="s">
        <v>287</v>
      </c>
      <c r="B267" s="32">
        <f>+'2. Detailed Part'!M286</f>
        <v>0</v>
      </c>
      <c r="C267" s="114">
        <f>IF(ISERR(B267/$B$24),"",B267/$B$24)</f>
      </c>
      <c r="D267" s="423"/>
      <c r="E267" s="421"/>
      <c r="F267" s="421"/>
      <c r="G267" s="421"/>
      <c r="H267" s="421"/>
      <c r="I267" s="421"/>
      <c r="J267" s="422"/>
    </row>
    <row r="268" spans="1:10" ht="15">
      <c r="A268" s="150" t="s">
        <v>159</v>
      </c>
      <c r="B268" s="115">
        <f>SUM(B264:B267)</f>
        <v>0</v>
      </c>
      <c r="C268" s="114">
        <f>IF(ISERR(B268/$B$24),"",B268/$B$24)</f>
      </c>
      <c r="D268" s="423"/>
      <c r="E268" s="421"/>
      <c r="F268" s="421"/>
      <c r="G268" s="421"/>
      <c r="H268" s="421"/>
      <c r="I268" s="421"/>
      <c r="J268" s="422"/>
    </row>
    <row r="269" spans="1:10" ht="15" customHeight="1">
      <c r="A269" s="424" t="s">
        <v>306</v>
      </c>
      <c r="B269" s="424"/>
      <c r="C269" s="424"/>
      <c r="D269" s="424"/>
      <c r="E269" s="424"/>
      <c r="F269" s="424"/>
      <c r="G269" s="424"/>
      <c r="H269" s="424"/>
      <c r="I269" s="424"/>
      <c r="J269" s="424"/>
    </row>
    <row r="270" spans="1:25" ht="15.75">
      <c r="A270" s="311" t="s">
        <v>305</v>
      </c>
      <c r="B270" s="53"/>
      <c r="D270" s="2"/>
      <c r="E270" s="2"/>
      <c r="F270" s="2"/>
      <c r="G270" s="3"/>
      <c r="H270" s="3"/>
      <c r="I270" s="7"/>
      <c r="J270" s="7"/>
      <c r="K270" s="1"/>
      <c r="L270" s="1"/>
      <c r="M270" s="1"/>
      <c r="N270" s="1"/>
      <c r="O270" s="1"/>
      <c r="P270" s="1"/>
      <c r="Q270" s="1"/>
      <c r="V270" s="414"/>
      <c r="W270" s="415"/>
      <c r="X270" s="415"/>
      <c r="Y270" s="416"/>
    </row>
    <row r="271" spans="1:10" s="27" customFormat="1" ht="15">
      <c r="A271" s="28"/>
      <c r="B271" s="23"/>
      <c r="C271" s="23"/>
      <c r="D271" s="23"/>
      <c r="E271" s="23"/>
      <c r="F271" s="26"/>
      <c r="G271" s="26"/>
      <c r="H271" s="26"/>
      <c r="I271" s="26"/>
      <c r="J271" s="26"/>
    </row>
    <row r="272" spans="1:25" ht="15.75">
      <c r="A272" s="204"/>
      <c r="B272" s="8"/>
      <c r="D272" s="2"/>
      <c r="E272" s="2"/>
      <c r="F272" s="2"/>
      <c r="G272" s="3"/>
      <c r="H272" s="3"/>
      <c r="I272" s="7"/>
      <c r="J272" s="7"/>
      <c r="K272" s="1"/>
      <c r="L272" s="1"/>
      <c r="M272" s="1"/>
      <c r="N272" s="1"/>
      <c r="O272" s="1"/>
      <c r="P272" s="1"/>
      <c r="Q272" s="1"/>
      <c r="V272" s="9"/>
      <c r="W272" s="9"/>
      <c r="X272" s="9"/>
      <c r="Y272" s="9"/>
    </row>
    <row r="273" spans="1:9" ht="18" customHeight="1">
      <c r="A273" s="33"/>
      <c r="B273" s="34"/>
      <c r="C273" s="35"/>
      <c r="D273" s="35"/>
      <c r="E273" s="35"/>
      <c r="F273" s="21"/>
      <c r="G273" s="21"/>
      <c r="H273" s="21"/>
      <c r="I273" s="21"/>
    </row>
    <row r="274" spans="1:5" ht="15.75">
      <c r="A274" s="487" t="s">
        <v>290</v>
      </c>
      <c r="B274" s="445"/>
      <c r="C274" s="326"/>
      <c r="D274" s="326"/>
      <c r="E274" s="326"/>
    </row>
    <row r="275" ht="15.75" thickBot="1">
      <c r="A275" s="36"/>
    </row>
    <row r="276" spans="1:10" ht="15">
      <c r="A276" s="301" t="s">
        <v>283</v>
      </c>
      <c r="B276" s="302" t="s">
        <v>288</v>
      </c>
      <c r="C276" s="303" t="s">
        <v>28</v>
      </c>
      <c r="D276" s="428" t="s">
        <v>289</v>
      </c>
      <c r="E276" s="428"/>
      <c r="F276" s="428"/>
      <c r="G276" s="428"/>
      <c r="H276" s="428"/>
      <c r="I276" s="428"/>
      <c r="J276" s="428"/>
    </row>
    <row r="277" spans="1:10" ht="17.25" customHeight="1">
      <c r="A277" s="149" t="s">
        <v>284</v>
      </c>
      <c r="B277" s="116">
        <f>+B20+B32+B44+B56+B69+B82+B95+B108+B121+B134+B147+B160+B173+B186+B199+B212+B225+B238+B251+B264</f>
        <v>0</v>
      </c>
      <c r="C277" s="114">
        <f>IF(ISERR(B277/$B$281),"",B277/$B$281)</f>
      </c>
      <c r="D277" s="486"/>
      <c r="E277" s="486"/>
      <c r="F277" s="486"/>
      <c r="G277" s="486"/>
      <c r="H277" s="486"/>
      <c r="I277" s="486"/>
      <c r="J277" s="486"/>
    </row>
    <row r="278" spans="1:10" ht="15">
      <c r="A278" s="149" t="s">
        <v>285</v>
      </c>
      <c r="B278" s="116">
        <f>+B21+B33+B45+B57+B70+B83+B96+B109+B122+B135+B148+B161+B174+B187+B200+B213+B226+B239+B252+B265</f>
        <v>0</v>
      </c>
      <c r="C278" s="114">
        <f>IF(ISERR(B278/$B$281),"",B278/$B$281)</f>
      </c>
      <c r="D278" s="486"/>
      <c r="E278" s="486"/>
      <c r="F278" s="486"/>
      <c r="G278" s="486"/>
      <c r="H278" s="486"/>
      <c r="I278" s="486"/>
      <c r="J278" s="486"/>
    </row>
    <row r="279" spans="1:10" ht="15.75" customHeight="1">
      <c r="A279" s="149" t="s">
        <v>286</v>
      </c>
      <c r="B279" s="116">
        <f>+B22+B34+B46+B58+B71+B84+B97+B110+B123+B136+B149+B162+B175+B188+B201+B214+B227+B240+B253+B266</f>
        <v>0</v>
      </c>
      <c r="C279" s="114">
        <f>IF(ISERR(B279/$B$281),"",B279/$B$281)</f>
      </c>
      <c r="D279" s="486"/>
      <c r="E279" s="486"/>
      <c r="F279" s="486"/>
      <c r="G279" s="486"/>
      <c r="H279" s="486"/>
      <c r="I279" s="486"/>
      <c r="J279" s="486"/>
    </row>
    <row r="280" spans="1:10" ht="15">
      <c r="A280" s="149" t="s">
        <v>287</v>
      </c>
      <c r="B280" s="116">
        <f>+B23+B35+B47+B59+B72+B85+B98+B111+B124+B137+B150+B163+B176+B189+B202+B215+B228+B241+B254+B267</f>
        <v>0</v>
      </c>
      <c r="C280" s="114">
        <f>IF(ISERR(B280/$B$281),"",B280/$B$281)</f>
      </c>
      <c r="D280" s="486"/>
      <c r="E280" s="486"/>
      <c r="F280" s="486"/>
      <c r="G280" s="486"/>
      <c r="H280" s="486"/>
      <c r="I280" s="486"/>
      <c r="J280" s="486"/>
    </row>
    <row r="281" spans="1:10" ht="15">
      <c r="A281" s="150" t="s">
        <v>159</v>
      </c>
      <c r="B281" s="115">
        <f>SUM(B277:B280)</f>
        <v>0</v>
      </c>
      <c r="C281" s="114">
        <f>IF(ISERR(B281/$B$281),"",B281/$B$281)</f>
      </c>
      <c r="D281" s="486"/>
      <c r="E281" s="486"/>
      <c r="F281" s="486"/>
      <c r="G281" s="486"/>
      <c r="H281" s="486"/>
      <c r="I281" s="486"/>
      <c r="J281" s="486"/>
    </row>
    <row r="282" spans="1:10" ht="15" customHeight="1">
      <c r="A282" s="480" t="s">
        <v>307</v>
      </c>
      <c r="B282" s="481"/>
      <c r="C282" s="481"/>
      <c r="D282" s="481"/>
      <c r="E282" s="481"/>
      <c r="F282" s="481"/>
      <c r="G282" s="481"/>
      <c r="H282" s="481"/>
      <c r="I282" s="481"/>
      <c r="J282" s="481"/>
    </row>
    <row r="283" spans="1:10" ht="15">
      <c r="A283" s="28"/>
      <c r="B283" s="38"/>
      <c r="C283" s="38"/>
      <c r="D283" s="38"/>
      <c r="E283" s="39"/>
      <c r="F283" s="37"/>
      <c r="G283" s="29"/>
      <c r="H283" s="30"/>
      <c r="J283" s="30"/>
    </row>
    <row r="284" spans="1:10" ht="15">
      <c r="A284" s="28"/>
      <c r="B284" s="38"/>
      <c r="C284" s="38"/>
      <c r="D284" s="38"/>
      <c r="E284" s="39"/>
      <c r="F284" s="37"/>
      <c r="G284" s="29"/>
      <c r="H284" s="30"/>
      <c r="I284" s="40"/>
      <c r="J284" s="30"/>
    </row>
    <row r="285" spans="1:5" ht="26.25">
      <c r="A285" s="452" t="s">
        <v>291</v>
      </c>
      <c r="B285" s="452"/>
      <c r="C285" s="452"/>
      <c r="D285" s="452"/>
      <c r="E285" s="41" t="s">
        <v>68</v>
      </c>
    </row>
    <row r="286" ht="18.75">
      <c r="A286" s="205"/>
    </row>
    <row r="287" spans="1:10" ht="21" customHeight="1">
      <c r="A287" s="479" t="s">
        <v>292</v>
      </c>
      <c r="B287" s="467"/>
      <c r="C287" s="467"/>
      <c r="D287" s="467"/>
      <c r="E287" s="467"/>
      <c r="F287" s="441"/>
      <c r="G287" s="6"/>
      <c r="H287" s="6"/>
      <c r="I287" s="6"/>
      <c r="J287" s="6"/>
    </row>
    <row r="288" spans="1:10" ht="15">
      <c r="A288" s="474"/>
      <c r="B288" s="475"/>
      <c r="C288" s="475"/>
      <c r="D288" s="475"/>
      <c r="E288" s="475"/>
      <c r="F288" s="475"/>
      <c r="G288" s="6"/>
      <c r="H288" s="6"/>
      <c r="I288" s="6"/>
      <c r="J288" s="6"/>
    </row>
    <row r="289" spans="1:14" ht="15">
      <c r="A289" s="206"/>
      <c r="B289" s="42"/>
      <c r="C289" s="42"/>
      <c r="D289" s="42"/>
      <c r="E289" s="492" t="s">
        <v>295</v>
      </c>
      <c r="F289" s="493"/>
      <c r="G289" s="493"/>
      <c r="H289" s="493"/>
      <c r="I289" s="493"/>
      <c r="J289" s="493"/>
      <c r="K289" s="493"/>
      <c r="L289" s="494"/>
      <c r="M289" s="495"/>
      <c r="N289" s="495"/>
    </row>
    <row r="290" spans="1:14" ht="15">
      <c r="A290" s="207" t="s">
        <v>161</v>
      </c>
      <c r="B290" s="304" t="s">
        <v>293</v>
      </c>
      <c r="C290" s="305" t="s">
        <v>69</v>
      </c>
      <c r="D290" s="304" t="s">
        <v>294</v>
      </c>
      <c r="E290" s="496" t="s">
        <v>296</v>
      </c>
      <c r="F290" s="496"/>
      <c r="G290" s="497" t="s">
        <v>297</v>
      </c>
      <c r="H290" s="497"/>
      <c r="I290" s="497" t="s">
        <v>298</v>
      </c>
      <c r="J290" s="497"/>
      <c r="K290" s="497" t="s">
        <v>299</v>
      </c>
      <c r="L290" s="497"/>
      <c r="M290" s="498" t="s">
        <v>300</v>
      </c>
      <c r="N290" s="499"/>
    </row>
    <row r="291" spans="1:15" ht="15">
      <c r="A291" s="208"/>
      <c r="B291" s="152" t="s">
        <v>29</v>
      </c>
      <c r="C291" s="152" t="s">
        <v>29</v>
      </c>
      <c r="D291" s="152" t="s">
        <v>28</v>
      </c>
      <c r="E291" s="256" t="s">
        <v>28</v>
      </c>
      <c r="F291" s="256" t="s">
        <v>29</v>
      </c>
      <c r="G291" s="256" t="s">
        <v>28</v>
      </c>
      <c r="H291" s="256" t="s">
        <v>29</v>
      </c>
      <c r="I291" s="256" t="s">
        <v>28</v>
      </c>
      <c r="J291" s="256" t="s">
        <v>29</v>
      </c>
      <c r="K291" s="256" t="s">
        <v>28</v>
      </c>
      <c r="L291" s="256" t="s">
        <v>29</v>
      </c>
      <c r="M291" s="256" t="s">
        <v>28</v>
      </c>
      <c r="N291" s="256" t="s">
        <v>29</v>
      </c>
      <c r="O291" s="6"/>
    </row>
    <row r="292" spans="1:17" ht="15">
      <c r="A292" s="209" t="str">
        <f>'1. Table of contents'!A28</f>
        <v>LP - Partner 1 -</v>
      </c>
      <c r="B292" s="43">
        <f>B24-B26</f>
        <v>0</v>
      </c>
      <c r="C292" s="43">
        <f>IF(B292-F292-H292-J292-L292-N292&lt;0,"error",B292-F292-H292-L292-J292-N292)</f>
        <v>0</v>
      </c>
      <c r="D292" s="55">
        <f>IF(ISERR((C292)/(B292-N292)),"",IF(ROUND((C292)/(B292-N292),8)&gt;85%,"error",+(C292)/(B292-N292)))</f>
      </c>
      <c r="E292" s="312"/>
      <c r="F292" s="43">
        <f>IF(M292=0,B292*E292,(B292-N292)*E292)</f>
        <v>0</v>
      </c>
      <c r="G292" s="312"/>
      <c r="H292" s="43">
        <f>IF(M292=0,G292*B292,(B292-N292)*G292)</f>
        <v>0</v>
      </c>
      <c r="I292" s="312"/>
      <c r="J292" s="43">
        <f>IF(M292=0,I292*B292,(B292-N292)*I292)</f>
        <v>0</v>
      </c>
      <c r="K292" s="312"/>
      <c r="L292" s="43">
        <f>IF(M292=0,K292*B292,(B292-N292)*K292)</f>
        <v>0</v>
      </c>
      <c r="M292" s="312"/>
      <c r="N292" s="43">
        <f>M292*(B292)</f>
        <v>0</v>
      </c>
      <c r="O292" s="7"/>
      <c r="Q292" s="44"/>
    </row>
    <row r="293" spans="1:17" ht="15">
      <c r="A293" s="209" t="str">
        <f>'1. Table of contents'!A29</f>
        <v>Partner 2 - </v>
      </c>
      <c r="B293" s="43">
        <f>+B36-B38</f>
        <v>0</v>
      </c>
      <c r="C293" s="43">
        <f aca="true" t="shared" si="0" ref="C293:C311">IF(B293-F293-H293-J293-L293-N293&lt;0,"error",B293-F293-H293-L293-J293-N293)</f>
        <v>0</v>
      </c>
      <c r="D293" s="55">
        <f aca="true" t="shared" si="1" ref="D293:D311">IF(ISERR((C293)/(B293-N293)),"",IF(ROUND((C293)/(B293-N293),8)&gt;85%,"error",+(C293)/(B293-N293)))</f>
      </c>
      <c r="E293" s="312"/>
      <c r="F293" s="43">
        <f aca="true" t="shared" si="2" ref="F293:F311">IF(M293=0,B293*E293,(B293-N293)*E293)</f>
        <v>0</v>
      </c>
      <c r="G293" s="312"/>
      <c r="H293" s="43">
        <f aca="true" t="shared" si="3" ref="H293:H311">IF(M293=0,G293*B293,(B293-N293)*G293)</f>
        <v>0</v>
      </c>
      <c r="I293" s="312"/>
      <c r="J293" s="43">
        <f aca="true" t="shared" si="4" ref="J293:J311">IF(M293=0,I293*B293,(B293-N293)*I293)</f>
        <v>0</v>
      </c>
      <c r="K293" s="312"/>
      <c r="L293" s="43">
        <f aca="true" t="shared" si="5" ref="L293:L311">IF(M293=0,K293*B293,(B293-N293)*K293)</f>
        <v>0</v>
      </c>
      <c r="M293" s="312"/>
      <c r="N293" s="43">
        <f aca="true" t="shared" si="6" ref="N293:N311">M293*(B293)</f>
        <v>0</v>
      </c>
      <c r="O293" s="7"/>
      <c r="Q293" s="44"/>
    </row>
    <row r="294" spans="1:15" ht="15">
      <c r="A294" s="209" t="str">
        <f>'1. Table of contents'!A30</f>
        <v>Partner 3 -</v>
      </c>
      <c r="B294" s="43">
        <f>+B48-B50-B51</f>
        <v>0</v>
      </c>
      <c r="C294" s="43">
        <f t="shared" si="0"/>
        <v>0</v>
      </c>
      <c r="D294" s="55">
        <f t="shared" si="1"/>
      </c>
      <c r="E294" s="312"/>
      <c r="F294" s="43">
        <f t="shared" si="2"/>
        <v>0</v>
      </c>
      <c r="G294" s="312"/>
      <c r="H294" s="43">
        <f t="shared" si="3"/>
        <v>0</v>
      </c>
      <c r="I294" s="312"/>
      <c r="J294" s="43">
        <f t="shared" si="4"/>
        <v>0</v>
      </c>
      <c r="K294" s="312"/>
      <c r="L294" s="43">
        <f t="shared" si="5"/>
        <v>0</v>
      </c>
      <c r="M294" s="312"/>
      <c r="N294" s="43">
        <f t="shared" si="6"/>
        <v>0</v>
      </c>
      <c r="O294" s="7"/>
    </row>
    <row r="295" spans="1:15" ht="15">
      <c r="A295" s="209" t="str">
        <f>'1. Table of contents'!A31</f>
        <v>Partner 4 - </v>
      </c>
      <c r="B295" s="43">
        <f>+B60-B62-B63</f>
        <v>0</v>
      </c>
      <c r="C295" s="43">
        <f t="shared" si="0"/>
        <v>0</v>
      </c>
      <c r="D295" s="55">
        <f t="shared" si="1"/>
      </c>
      <c r="E295" s="312"/>
      <c r="F295" s="43">
        <f t="shared" si="2"/>
        <v>0</v>
      </c>
      <c r="G295" s="312"/>
      <c r="H295" s="43">
        <f t="shared" si="3"/>
        <v>0</v>
      </c>
      <c r="I295" s="312"/>
      <c r="J295" s="43">
        <f t="shared" si="4"/>
        <v>0</v>
      </c>
      <c r="K295" s="312"/>
      <c r="L295" s="43">
        <f t="shared" si="5"/>
        <v>0</v>
      </c>
      <c r="M295" s="312"/>
      <c r="N295" s="43">
        <f t="shared" si="6"/>
        <v>0</v>
      </c>
      <c r="O295" s="7"/>
    </row>
    <row r="296" spans="1:15" ht="15">
      <c r="A296" s="209" t="str">
        <f>'1. Table of contents'!A32</f>
        <v>Partner 5 - </v>
      </c>
      <c r="B296" s="43">
        <f>+B73-B75-B76</f>
        <v>0</v>
      </c>
      <c r="C296" s="43">
        <f t="shared" si="0"/>
        <v>0</v>
      </c>
      <c r="D296" s="55">
        <f t="shared" si="1"/>
      </c>
      <c r="E296" s="312"/>
      <c r="F296" s="43">
        <f t="shared" si="2"/>
        <v>0</v>
      </c>
      <c r="G296" s="312"/>
      <c r="H296" s="43">
        <f t="shared" si="3"/>
        <v>0</v>
      </c>
      <c r="I296" s="312"/>
      <c r="J296" s="43">
        <f t="shared" si="4"/>
        <v>0</v>
      </c>
      <c r="K296" s="312"/>
      <c r="L296" s="43">
        <f t="shared" si="5"/>
        <v>0</v>
      </c>
      <c r="M296" s="312"/>
      <c r="N296" s="43">
        <f t="shared" si="6"/>
        <v>0</v>
      </c>
      <c r="O296" s="7"/>
    </row>
    <row r="297" spans="1:15" ht="15">
      <c r="A297" s="209" t="str">
        <f>'1. Table of contents'!A33</f>
        <v>Partner 6 -</v>
      </c>
      <c r="B297" s="43">
        <f>+B86-B88-B89</f>
        <v>0</v>
      </c>
      <c r="C297" s="43">
        <f t="shared" si="0"/>
        <v>0</v>
      </c>
      <c r="D297" s="55">
        <f t="shared" si="1"/>
      </c>
      <c r="E297" s="312"/>
      <c r="F297" s="43">
        <f t="shared" si="2"/>
        <v>0</v>
      </c>
      <c r="G297" s="312"/>
      <c r="H297" s="43">
        <f t="shared" si="3"/>
        <v>0</v>
      </c>
      <c r="I297" s="312"/>
      <c r="J297" s="43">
        <f t="shared" si="4"/>
        <v>0</v>
      </c>
      <c r="K297" s="312"/>
      <c r="L297" s="43">
        <f t="shared" si="5"/>
        <v>0</v>
      </c>
      <c r="M297" s="312"/>
      <c r="N297" s="43">
        <f t="shared" si="6"/>
        <v>0</v>
      </c>
      <c r="O297" s="7"/>
    </row>
    <row r="298" spans="1:15" ht="15">
      <c r="A298" s="209" t="str">
        <f>'1. Table of contents'!A34</f>
        <v>Partner 7 -</v>
      </c>
      <c r="B298" s="43">
        <f>+B99-B101-B102</f>
        <v>0</v>
      </c>
      <c r="C298" s="43">
        <f t="shared" si="0"/>
        <v>0</v>
      </c>
      <c r="D298" s="55">
        <f t="shared" si="1"/>
      </c>
      <c r="E298" s="312"/>
      <c r="F298" s="43">
        <f t="shared" si="2"/>
        <v>0</v>
      </c>
      <c r="G298" s="312"/>
      <c r="H298" s="43">
        <f t="shared" si="3"/>
        <v>0</v>
      </c>
      <c r="I298" s="312"/>
      <c r="J298" s="43">
        <f t="shared" si="4"/>
        <v>0</v>
      </c>
      <c r="K298" s="312"/>
      <c r="L298" s="43">
        <f t="shared" si="5"/>
        <v>0</v>
      </c>
      <c r="M298" s="312"/>
      <c r="N298" s="43">
        <f t="shared" si="6"/>
        <v>0</v>
      </c>
      <c r="O298" s="7"/>
    </row>
    <row r="299" spans="1:15" ht="15">
      <c r="A299" s="209" t="str">
        <f>'1. Table of contents'!A35</f>
        <v>Partner 8 -</v>
      </c>
      <c r="B299" s="43">
        <f>+B112-B114-B115</f>
        <v>0</v>
      </c>
      <c r="C299" s="43">
        <f t="shared" si="0"/>
        <v>0</v>
      </c>
      <c r="D299" s="55">
        <f t="shared" si="1"/>
      </c>
      <c r="E299" s="312"/>
      <c r="F299" s="43">
        <f t="shared" si="2"/>
        <v>0</v>
      </c>
      <c r="G299" s="312"/>
      <c r="H299" s="43">
        <f t="shared" si="3"/>
        <v>0</v>
      </c>
      <c r="I299" s="312"/>
      <c r="J299" s="43">
        <f t="shared" si="4"/>
        <v>0</v>
      </c>
      <c r="K299" s="312"/>
      <c r="L299" s="43">
        <f t="shared" si="5"/>
        <v>0</v>
      </c>
      <c r="M299" s="312"/>
      <c r="N299" s="43">
        <f t="shared" si="6"/>
        <v>0</v>
      </c>
      <c r="O299" s="7"/>
    </row>
    <row r="300" spans="1:15" ht="15">
      <c r="A300" s="209" t="str">
        <f>'1. Table of contents'!A36</f>
        <v>Partner 9 -</v>
      </c>
      <c r="B300" s="43">
        <f>+B125-B127-B128</f>
        <v>0</v>
      </c>
      <c r="C300" s="43">
        <f t="shared" si="0"/>
        <v>0</v>
      </c>
      <c r="D300" s="55">
        <f t="shared" si="1"/>
      </c>
      <c r="E300" s="312"/>
      <c r="F300" s="43">
        <f t="shared" si="2"/>
        <v>0</v>
      </c>
      <c r="G300" s="312"/>
      <c r="H300" s="43">
        <f t="shared" si="3"/>
        <v>0</v>
      </c>
      <c r="I300" s="312"/>
      <c r="J300" s="43">
        <f t="shared" si="4"/>
        <v>0</v>
      </c>
      <c r="K300" s="312"/>
      <c r="L300" s="43">
        <f t="shared" si="5"/>
        <v>0</v>
      </c>
      <c r="M300" s="312"/>
      <c r="N300" s="43">
        <f t="shared" si="6"/>
        <v>0</v>
      </c>
      <c r="O300" s="7"/>
    </row>
    <row r="301" spans="1:15" ht="15">
      <c r="A301" s="209" t="str">
        <f>'1. Table of contents'!A37</f>
        <v>Partner 10 -</v>
      </c>
      <c r="B301" s="43">
        <f>+B138-B140-B141</f>
        <v>0</v>
      </c>
      <c r="C301" s="43">
        <f t="shared" si="0"/>
        <v>0</v>
      </c>
      <c r="D301" s="55">
        <f t="shared" si="1"/>
      </c>
      <c r="E301" s="312"/>
      <c r="F301" s="43">
        <f t="shared" si="2"/>
        <v>0</v>
      </c>
      <c r="G301" s="312"/>
      <c r="H301" s="43">
        <f t="shared" si="3"/>
        <v>0</v>
      </c>
      <c r="I301" s="312"/>
      <c r="J301" s="43">
        <f t="shared" si="4"/>
        <v>0</v>
      </c>
      <c r="K301" s="312"/>
      <c r="L301" s="43">
        <f t="shared" si="5"/>
        <v>0</v>
      </c>
      <c r="M301" s="312"/>
      <c r="N301" s="43">
        <f t="shared" si="6"/>
        <v>0</v>
      </c>
      <c r="O301" s="7"/>
    </row>
    <row r="302" spans="1:15" ht="15">
      <c r="A302" s="209" t="str">
        <f>'1. Table of contents'!A38</f>
        <v>Partner 11 -</v>
      </c>
      <c r="B302" s="43">
        <f>+B151-B153-B154</f>
        <v>0</v>
      </c>
      <c r="C302" s="43">
        <f t="shared" si="0"/>
        <v>0</v>
      </c>
      <c r="D302" s="55">
        <f t="shared" si="1"/>
      </c>
      <c r="E302" s="312"/>
      <c r="F302" s="43">
        <f t="shared" si="2"/>
        <v>0</v>
      </c>
      <c r="G302" s="312"/>
      <c r="H302" s="43">
        <f t="shared" si="3"/>
        <v>0</v>
      </c>
      <c r="I302" s="312"/>
      <c r="J302" s="43">
        <f t="shared" si="4"/>
        <v>0</v>
      </c>
      <c r="K302" s="312"/>
      <c r="L302" s="43">
        <f t="shared" si="5"/>
        <v>0</v>
      </c>
      <c r="M302" s="312"/>
      <c r="N302" s="43">
        <f t="shared" si="6"/>
        <v>0</v>
      </c>
      <c r="O302" s="7"/>
    </row>
    <row r="303" spans="1:15" ht="15">
      <c r="A303" s="209" t="str">
        <f>'1. Table of contents'!A39</f>
        <v>Partner 12 -</v>
      </c>
      <c r="B303" s="43">
        <f>+B164-B166-B167</f>
        <v>0</v>
      </c>
      <c r="C303" s="43">
        <f t="shared" si="0"/>
        <v>0</v>
      </c>
      <c r="D303" s="55">
        <f t="shared" si="1"/>
      </c>
      <c r="E303" s="312"/>
      <c r="F303" s="43">
        <f t="shared" si="2"/>
        <v>0</v>
      </c>
      <c r="G303" s="312"/>
      <c r="H303" s="43">
        <f t="shared" si="3"/>
        <v>0</v>
      </c>
      <c r="I303" s="312"/>
      <c r="J303" s="43">
        <f t="shared" si="4"/>
        <v>0</v>
      </c>
      <c r="K303" s="312"/>
      <c r="L303" s="43">
        <f t="shared" si="5"/>
        <v>0</v>
      </c>
      <c r="M303" s="312"/>
      <c r="N303" s="43">
        <f t="shared" si="6"/>
        <v>0</v>
      </c>
      <c r="O303" s="7"/>
    </row>
    <row r="304" spans="1:15" ht="15">
      <c r="A304" s="209" t="str">
        <f>'1. Table of contents'!A40</f>
        <v>Partner 13 -</v>
      </c>
      <c r="B304" s="43">
        <f>+B177-B179-B180</f>
        <v>0</v>
      </c>
      <c r="C304" s="43">
        <f t="shared" si="0"/>
        <v>0</v>
      </c>
      <c r="D304" s="55">
        <f t="shared" si="1"/>
      </c>
      <c r="E304" s="312"/>
      <c r="F304" s="43">
        <f t="shared" si="2"/>
        <v>0</v>
      </c>
      <c r="G304" s="312"/>
      <c r="H304" s="43">
        <f t="shared" si="3"/>
        <v>0</v>
      </c>
      <c r="I304" s="312"/>
      <c r="J304" s="43">
        <f t="shared" si="4"/>
        <v>0</v>
      </c>
      <c r="K304" s="312"/>
      <c r="L304" s="43">
        <f t="shared" si="5"/>
        <v>0</v>
      </c>
      <c r="M304" s="312"/>
      <c r="N304" s="43">
        <f t="shared" si="6"/>
        <v>0</v>
      </c>
      <c r="O304" s="7"/>
    </row>
    <row r="305" spans="1:15" ht="15">
      <c r="A305" s="209" t="str">
        <f>'1. Table of contents'!A41</f>
        <v>Partner 14 -</v>
      </c>
      <c r="B305" s="43">
        <f>+B190-B192-B193</f>
        <v>0</v>
      </c>
      <c r="C305" s="43">
        <f t="shared" si="0"/>
        <v>0</v>
      </c>
      <c r="D305" s="55">
        <f t="shared" si="1"/>
      </c>
      <c r="E305" s="312"/>
      <c r="F305" s="43">
        <f t="shared" si="2"/>
        <v>0</v>
      </c>
      <c r="G305" s="312"/>
      <c r="H305" s="43">
        <f t="shared" si="3"/>
        <v>0</v>
      </c>
      <c r="I305" s="312"/>
      <c r="J305" s="43">
        <f t="shared" si="4"/>
        <v>0</v>
      </c>
      <c r="K305" s="312"/>
      <c r="L305" s="43">
        <f t="shared" si="5"/>
        <v>0</v>
      </c>
      <c r="M305" s="312"/>
      <c r="N305" s="43">
        <f t="shared" si="6"/>
        <v>0</v>
      </c>
      <c r="O305" s="7"/>
    </row>
    <row r="306" spans="1:15" ht="15">
      <c r="A306" s="209" t="str">
        <f>'1. Table of contents'!A42</f>
        <v>Partner 15 -</v>
      </c>
      <c r="B306" s="43">
        <f>+B203-B205-B206</f>
        <v>0</v>
      </c>
      <c r="C306" s="43">
        <f t="shared" si="0"/>
        <v>0</v>
      </c>
      <c r="D306" s="55">
        <f t="shared" si="1"/>
      </c>
      <c r="E306" s="312"/>
      <c r="F306" s="43">
        <f t="shared" si="2"/>
        <v>0</v>
      </c>
      <c r="G306" s="312"/>
      <c r="H306" s="43">
        <f t="shared" si="3"/>
        <v>0</v>
      </c>
      <c r="I306" s="312"/>
      <c r="J306" s="43">
        <f t="shared" si="4"/>
        <v>0</v>
      </c>
      <c r="K306" s="312"/>
      <c r="L306" s="43">
        <f t="shared" si="5"/>
        <v>0</v>
      </c>
      <c r="M306" s="312"/>
      <c r="N306" s="43">
        <f t="shared" si="6"/>
        <v>0</v>
      </c>
      <c r="O306" s="7"/>
    </row>
    <row r="307" spans="1:15" ht="15">
      <c r="A307" s="209" t="str">
        <f>'1. Table of contents'!A43</f>
        <v>Partner 16 -</v>
      </c>
      <c r="B307" s="43">
        <f>+B216-B218-B219</f>
        <v>0</v>
      </c>
      <c r="C307" s="43">
        <f t="shared" si="0"/>
        <v>0</v>
      </c>
      <c r="D307" s="55">
        <f t="shared" si="1"/>
      </c>
      <c r="E307" s="312"/>
      <c r="F307" s="43">
        <f t="shared" si="2"/>
        <v>0</v>
      </c>
      <c r="G307" s="312"/>
      <c r="H307" s="43">
        <f t="shared" si="3"/>
        <v>0</v>
      </c>
      <c r="I307" s="312"/>
      <c r="J307" s="43">
        <f t="shared" si="4"/>
        <v>0</v>
      </c>
      <c r="K307" s="312"/>
      <c r="L307" s="43">
        <f t="shared" si="5"/>
        <v>0</v>
      </c>
      <c r="M307" s="312"/>
      <c r="N307" s="43">
        <f t="shared" si="6"/>
        <v>0</v>
      </c>
      <c r="O307" s="7"/>
    </row>
    <row r="308" spans="1:15" ht="15">
      <c r="A308" s="209" t="str">
        <f>'1. Table of contents'!A44</f>
        <v>Partner 17-</v>
      </c>
      <c r="B308" s="43">
        <f>+B229-B231-B232</f>
        <v>0</v>
      </c>
      <c r="C308" s="43">
        <f t="shared" si="0"/>
        <v>0</v>
      </c>
      <c r="D308" s="55">
        <f t="shared" si="1"/>
      </c>
      <c r="E308" s="312"/>
      <c r="F308" s="43">
        <f t="shared" si="2"/>
        <v>0</v>
      </c>
      <c r="G308" s="312"/>
      <c r="H308" s="43">
        <f t="shared" si="3"/>
        <v>0</v>
      </c>
      <c r="I308" s="312"/>
      <c r="J308" s="43">
        <f t="shared" si="4"/>
        <v>0</v>
      </c>
      <c r="K308" s="312"/>
      <c r="L308" s="43">
        <f t="shared" si="5"/>
        <v>0</v>
      </c>
      <c r="M308" s="312"/>
      <c r="N308" s="43">
        <f t="shared" si="6"/>
        <v>0</v>
      </c>
      <c r="O308" s="7"/>
    </row>
    <row r="309" spans="1:15" ht="15">
      <c r="A309" s="209" t="str">
        <f>'1. Table of contents'!A45</f>
        <v>Partner 18 -</v>
      </c>
      <c r="B309" s="43">
        <f>+B242-B244-B245</f>
        <v>0</v>
      </c>
      <c r="C309" s="43">
        <f t="shared" si="0"/>
        <v>0</v>
      </c>
      <c r="D309" s="55">
        <f t="shared" si="1"/>
      </c>
      <c r="E309" s="312"/>
      <c r="F309" s="43">
        <f t="shared" si="2"/>
        <v>0</v>
      </c>
      <c r="G309" s="312"/>
      <c r="H309" s="43">
        <f t="shared" si="3"/>
        <v>0</v>
      </c>
      <c r="I309" s="312"/>
      <c r="J309" s="43">
        <f t="shared" si="4"/>
        <v>0</v>
      </c>
      <c r="K309" s="312"/>
      <c r="L309" s="43">
        <f t="shared" si="5"/>
        <v>0</v>
      </c>
      <c r="M309" s="312"/>
      <c r="N309" s="43">
        <f t="shared" si="6"/>
        <v>0</v>
      </c>
      <c r="O309" s="7"/>
    </row>
    <row r="310" spans="1:15" ht="15">
      <c r="A310" s="209" t="str">
        <f>'1. Table of contents'!A46</f>
        <v>Partner 19 -</v>
      </c>
      <c r="B310" s="43">
        <f>+B255-B257-B258</f>
        <v>0</v>
      </c>
      <c r="C310" s="43">
        <f t="shared" si="0"/>
        <v>0</v>
      </c>
      <c r="D310" s="55">
        <f t="shared" si="1"/>
      </c>
      <c r="E310" s="312"/>
      <c r="F310" s="43">
        <f t="shared" si="2"/>
        <v>0</v>
      </c>
      <c r="G310" s="312"/>
      <c r="H310" s="43">
        <f t="shared" si="3"/>
        <v>0</v>
      </c>
      <c r="I310" s="312"/>
      <c r="J310" s="43">
        <f t="shared" si="4"/>
        <v>0</v>
      </c>
      <c r="K310" s="312"/>
      <c r="L310" s="43">
        <f t="shared" si="5"/>
        <v>0</v>
      </c>
      <c r="M310" s="312"/>
      <c r="N310" s="43">
        <f t="shared" si="6"/>
        <v>0</v>
      </c>
      <c r="O310" s="7"/>
    </row>
    <row r="311" spans="1:15" ht="15">
      <c r="A311" s="209" t="str">
        <f>'1. Table of contents'!A47</f>
        <v>Partner 20 -</v>
      </c>
      <c r="B311" s="43">
        <f>+B268-B270-B271</f>
        <v>0</v>
      </c>
      <c r="C311" s="43">
        <f t="shared" si="0"/>
        <v>0</v>
      </c>
      <c r="D311" s="55">
        <f t="shared" si="1"/>
      </c>
      <c r="E311" s="312"/>
      <c r="F311" s="43">
        <f t="shared" si="2"/>
        <v>0</v>
      </c>
      <c r="G311" s="312"/>
      <c r="H311" s="43">
        <f t="shared" si="3"/>
        <v>0</v>
      </c>
      <c r="I311" s="312"/>
      <c r="J311" s="43">
        <f t="shared" si="4"/>
        <v>0</v>
      </c>
      <c r="K311" s="312"/>
      <c r="L311" s="43">
        <f t="shared" si="5"/>
        <v>0</v>
      </c>
      <c r="M311" s="312"/>
      <c r="N311" s="43">
        <f t="shared" si="6"/>
        <v>0</v>
      </c>
      <c r="O311" s="7"/>
    </row>
    <row r="312" spans="1:15" ht="15">
      <c r="A312" s="158" t="s">
        <v>159</v>
      </c>
      <c r="B312" s="113">
        <f>SUM(B292:B311)</f>
        <v>0</v>
      </c>
      <c r="C312" s="113">
        <f>SUM(C292:C311)</f>
        <v>0</v>
      </c>
      <c r="D312" s="113"/>
      <c r="E312" s="113"/>
      <c r="F312" s="113">
        <f>SUM(F292:F311)</f>
        <v>0</v>
      </c>
      <c r="G312" s="113"/>
      <c r="H312" s="113">
        <f>SUM(H292:H311)</f>
        <v>0</v>
      </c>
      <c r="I312" s="113"/>
      <c r="J312" s="113">
        <f>SUM(J292:J311)</f>
        <v>0</v>
      </c>
      <c r="K312" s="113"/>
      <c r="L312" s="113">
        <f>SUM(L292:L311)</f>
        <v>0</v>
      </c>
      <c r="M312" s="113"/>
      <c r="N312" s="113">
        <f>SUM(N292:N311)</f>
        <v>0</v>
      </c>
      <c r="O312" s="7"/>
    </row>
    <row r="313" spans="1:15" s="27" customFormat="1" ht="15">
      <c r="A313" s="259"/>
      <c r="B313" s="260"/>
      <c r="C313" s="260"/>
      <c r="D313" s="260"/>
      <c r="E313" s="260"/>
      <c r="F313" s="260"/>
      <c r="G313" s="260"/>
      <c r="H313" s="260"/>
      <c r="I313" s="260"/>
      <c r="J313" s="260"/>
      <c r="K313" s="260"/>
      <c r="L313" s="260"/>
      <c r="M313" s="260"/>
      <c r="N313" s="260"/>
      <c r="O313" s="7"/>
    </row>
    <row r="314" spans="1:15" s="27" customFormat="1" ht="14.25" customHeight="1">
      <c r="A314" s="261" t="s">
        <v>301</v>
      </c>
      <c r="B314" s="260"/>
      <c r="C314" s="260"/>
      <c r="D314" s="260"/>
      <c r="E314" s="260"/>
      <c r="F314" s="260"/>
      <c r="G314" s="260"/>
      <c r="H314" s="260"/>
      <c r="I314" s="260"/>
      <c r="J314" s="260"/>
      <c r="K314" s="260"/>
      <c r="L314" s="260"/>
      <c r="M314" s="260"/>
      <c r="N314" s="260"/>
      <c r="O314" s="7"/>
    </row>
    <row r="315" spans="1:15" s="27" customFormat="1" ht="2.25" customHeight="1" hidden="1">
      <c r="A315" s="485" t="s">
        <v>0</v>
      </c>
      <c r="B315" s="485"/>
      <c r="C315" s="485"/>
      <c r="D315" s="485"/>
      <c r="E315" s="485"/>
      <c r="F315" s="485"/>
      <c r="G315" s="260"/>
      <c r="H315" s="260"/>
      <c r="I315" s="260"/>
      <c r="J315" s="260"/>
      <c r="K315" s="260"/>
      <c r="L315" s="260"/>
      <c r="M315" s="260"/>
      <c r="N315" s="260"/>
      <c r="O315" s="7"/>
    </row>
    <row r="316" spans="1:15" s="27" customFormat="1" ht="15" hidden="1">
      <c r="A316" s="485"/>
      <c r="B316" s="485"/>
      <c r="C316" s="485"/>
      <c r="D316" s="485"/>
      <c r="E316" s="485"/>
      <c r="F316" s="485"/>
      <c r="G316" s="260"/>
      <c r="H316" s="260"/>
      <c r="I316" s="260"/>
      <c r="J316" s="260"/>
      <c r="K316" s="260"/>
      <c r="L316" s="260"/>
      <c r="M316" s="260"/>
      <c r="N316" s="260"/>
      <c r="O316" s="7"/>
    </row>
    <row r="317" spans="1:15" s="27" customFormat="1" ht="15" hidden="1">
      <c r="A317" s="485"/>
      <c r="B317" s="485"/>
      <c r="C317" s="485"/>
      <c r="D317" s="485"/>
      <c r="E317" s="485"/>
      <c r="F317" s="485"/>
      <c r="G317" s="260"/>
      <c r="H317" s="260"/>
      <c r="I317" s="260"/>
      <c r="J317" s="260"/>
      <c r="K317" s="260"/>
      <c r="L317" s="260"/>
      <c r="M317" s="260"/>
      <c r="N317" s="260"/>
      <c r="O317" s="7"/>
    </row>
    <row r="318" spans="1:15" s="27" customFormat="1" ht="15" hidden="1">
      <c r="A318" s="485"/>
      <c r="B318" s="485"/>
      <c r="C318" s="485"/>
      <c r="D318" s="485"/>
      <c r="E318" s="485"/>
      <c r="F318" s="485"/>
      <c r="G318" s="260"/>
      <c r="H318" s="260"/>
      <c r="I318" s="260"/>
      <c r="J318" s="260"/>
      <c r="K318" s="260"/>
      <c r="L318" s="260"/>
      <c r="M318" s="260"/>
      <c r="N318" s="260"/>
      <c r="O318" s="7"/>
    </row>
    <row r="319" spans="1:15" s="27" customFormat="1" ht="15" hidden="1">
      <c r="A319" s="485"/>
      <c r="B319" s="485"/>
      <c r="C319" s="485"/>
      <c r="D319" s="485"/>
      <c r="E319" s="485"/>
      <c r="F319" s="485"/>
      <c r="G319" s="260"/>
      <c r="H319" s="260"/>
      <c r="I319" s="260"/>
      <c r="J319" s="260"/>
      <c r="K319" s="260"/>
      <c r="L319" s="260"/>
      <c r="M319" s="260"/>
      <c r="N319" s="260"/>
      <c r="O319" s="7"/>
    </row>
    <row r="320" spans="1:15" s="27" customFormat="1" ht="15" hidden="1">
      <c r="A320" s="485"/>
      <c r="B320" s="485"/>
      <c r="C320" s="485"/>
      <c r="D320" s="485"/>
      <c r="E320" s="485"/>
      <c r="F320" s="485"/>
      <c r="G320" s="260"/>
      <c r="H320" s="260"/>
      <c r="I320" s="260"/>
      <c r="J320" s="260"/>
      <c r="K320" s="260"/>
      <c r="L320" s="260"/>
      <c r="M320" s="260"/>
      <c r="N320" s="260"/>
      <c r="O320" s="7"/>
    </row>
    <row r="321" spans="1:15" s="27" customFormat="1" ht="15">
      <c r="A321" s="485"/>
      <c r="B321" s="485"/>
      <c r="C321" s="485"/>
      <c r="D321" s="485"/>
      <c r="E321" s="485"/>
      <c r="F321" s="485"/>
      <c r="G321" s="260"/>
      <c r="H321" s="260"/>
      <c r="I321" s="260"/>
      <c r="J321" s="260"/>
      <c r="K321" s="260"/>
      <c r="L321" s="260"/>
      <c r="M321" s="260"/>
      <c r="N321" s="260"/>
      <c r="O321" s="7"/>
    </row>
    <row r="322" spans="1:15" s="27" customFormat="1" ht="15">
      <c r="A322" s="485"/>
      <c r="B322" s="485"/>
      <c r="C322" s="485"/>
      <c r="D322" s="485"/>
      <c r="E322" s="485"/>
      <c r="F322" s="485"/>
      <c r="G322" s="260"/>
      <c r="H322" s="260"/>
      <c r="I322" s="260"/>
      <c r="J322" s="260"/>
      <c r="K322" s="260"/>
      <c r="L322" s="260"/>
      <c r="M322" s="260"/>
      <c r="N322" s="260"/>
      <c r="O322" s="7"/>
    </row>
    <row r="323" spans="1:15" s="27" customFormat="1" ht="15">
      <c r="A323" s="485"/>
      <c r="B323" s="485"/>
      <c r="C323" s="485"/>
      <c r="D323" s="485"/>
      <c r="E323" s="485"/>
      <c r="F323" s="485"/>
      <c r="G323" s="260"/>
      <c r="H323" s="260"/>
      <c r="I323" s="260"/>
      <c r="J323" s="260"/>
      <c r="K323" s="260"/>
      <c r="L323" s="260"/>
      <c r="M323" s="260"/>
      <c r="N323" s="260"/>
      <c r="O323" s="7"/>
    </row>
    <row r="324" spans="1:15" s="27" customFormat="1" ht="15">
      <c r="A324" s="485"/>
      <c r="B324" s="485"/>
      <c r="C324" s="485"/>
      <c r="D324" s="485"/>
      <c r="E324" s="485"/>
      <c r="F324" s="485"/>
      <c r="G324" s="260"/>
      <c r="H324" s="260"/>
      <c r="I324" s="260"/>
      <c r="J324" s="260"/>
      <c r="K324" s="260"/>
      <c r="L324" s="260"/>
      <c r="M324" s="260"/>
      <c r="N324" s="260"/>
      <c r="O324" s="7"/>
    </row>
    <row r="325" spans="1:15" s="27" customFormat="1" ht="15">
      <c r="A325" s="485"/>
      <c r="B325" s="485"/>
      <c r="C325" s="485"/>
      <c r="D325" s="485"/>
      <c r="E325" s="485"/>
      <c r="F325" s="485"/>
      <c r="G325" s="260"/>
      <c r="H325" s="260"/>
      <c r="I325" s="260"/>
      <c r="J325" s="260"/>
      <c r="K325" s="260"/>
      <c r="L325" s="260"/>
      <c r="M325" s="260"/>
      <c r="N325" s="260"/>
      <c r="O325" s="7"/>
    </row>
    <row r="326" spans="1:15" s="27" customFormat="1" ht="15">
      <c r="A326" s="485"/>
      <c r="B326" s="485"/>
      <c r="C326" s="485"/>
      <c r="D326" s="485"/>
      <c r="E326" s="485"/>
      <c r="F326" s="485"/>
      <c r="G326" s="260"/>
      <c r="H326" s="260"/>
      <c r="I326" s="260"/>
      <c r="J326" s="260"/>
      <c r="K326" s="260"/>
      <c r="L326" s="260"/>
      <c r="M326" s="260"/>
      <c r="N326" s="260"/>
      <c r="O326" s="7"/>
    </row>
    <row r="327" spans="1:15" s="27" customFormat="1" ht="15">
      <c r="A327" s="485"/>
      <c r="B327" s="485"/>
      <c r="C327" s="485"/>
      <c r="D327" s="485"/>
      <c r="E327" s="485"/>
      <c r="F327" s="485"/>
      <c r="G327" s="260"/>
      <c r="H327" s="260"/>
      <c r="I327" s="260"/>
      <c r="J327" s="260"/>
      <c r="K327" s="260"/>
      <c r="L327" s="260"/>
      <c r="M327" s="260"/>
      <c r="N327" s="260"/>
      <c r="O327" s="7"/>
    </row>
    <row r="328" spans="1:15" s="27" customFormat="1" ht="15">
      <c r="A328" s="485"/>
      <c r="B328" s="485"/>
      <c r="C328" s="485"/>
      <c r="D328" s="485"/>
      <c r="E328" s="485"/>
      <c r="F328" s="485"/>
      <c r="G328" s="260"/>
      <c r="H328" s="260"/>
      <c r="I328" s="260"/>
      <c r="J328" s="260"/>
      <c r="K328" s="260"/>
      <c r="L328" s="260"/>
      <c r="M328" s="260"/>
      <c r="N328" s="260"/>
      <c r="O328" s="7"/>
    </row>
    <row r="329" spans="1:15" s="27" customFormat="1" ht="15">
      <c r="A329" s="485"/>
      <c r="B329" s="485"/>
      <c r="C329" s="485"/>
      <c r="D329" s="485"/>
      <c r="E329" s="485"/>
      <c r="F329" s="485"/>
      <c r="G329" s="260"/>
      <c r="H329" s="260"/>
      <c r="I329" s="260"/>
      <c r="J329" s="260"/>
      <c r="K329" s="260"/>
      <c r="L329" s="260"/>
      <c r="M329" s="260"/>
      <c r="N329" s="260"/>
      <c r="O329" s="7"/>
    </row>
    <row r="330" spans="1:15" s="27" customFormat="1" ht="15">
      <c r="A330" s="485"/>
      <c r="B330" s="485"/>
      <c r="C330" s="485"/>
      <c r="D330" s="485"/>
      <c r="E330" s="485"/>
      <c r="F330" s="485"/>
      <c r="G330" s="260"/>
      <c r="H330" s="260"/>
      <c r="I330" s="260"/>
      <c r="J330" s="260"/>
      <c r="K330" s="260"/>
      <c r="L330" s="260"/>
      <c r="M330" s="260"/>
      <c r="N330" s="260"/>
      <c r="O330" s="7"/>
    </row>
    <row r="331" spans="1:15" s="27" customFormat="1" ht="15">
      <c r="A331" s="485"/>
      <c r="B331" s="485"/>
      <c r="C331" s="485"/>
      <c r="D331" s="485"/>
      <c r="E331" s="485"/>
      <c r="F331" s="485"/>
      <c r="G331" s="260"/>
      <c r="H331" s="260"/>
      <c r="I331" s="260"/>
      <c r="J331" s="260"/>
      <c r="K331" s="260"/>
      <c r="L331" s="260"/>
      <c r="M331" s="260"/>
      <c r="N331" s="260"/>
      <c r="O331" s="7"/>
    </row>
    <row r="332" spans="1:15" s="27" customFormat="1" ht="15">
      <c r="A332" s="485"/>
      <c r="B332" s="485"/>
      <c r="C332" s="485"/>
      <c r="D332" s="485"/>
      <c r="E332" s="485"/>
      <c r="F332" s="485"/>
      <c r="G332" s="260"/>
      <c r="H332" s="260"/>
      <c r="I332" s="260"/>
      <c r="J332" s="260"/>
      <c r="K332" s="260"/>
      <c r="L332" s="260"/>
      <c r="M332" s="260"/>
      <c r="N332" s="260"/>
      <c r="O332" s="7"/>
    </row>
    <row r="333" spans="1:15" s="27" customFormat="1" ht="15">
      <c r="A333" s="485"/>
      <c r="B333" s="485"/>
      <c r="C333" s="485"/>
      <c r="D333" s="485"/>
      <c r="E333" s="485"/>
      <c r="F333" s="485"/>
      <c r="G333" s="260"/>
      <c r="H333" s="260"/>
      <c r="I333" s="260"/>
      <c r="J333" s="260"/>
      <c r="K333" s="260"/>
      <c r="L333" s="260"/>
      <c r="M333" s="260"/>
      <c r="N333" s="260"/>
      <c r="O333" s="7"/>
    </row>
    <row r="334" spans="1:15" s="27" customFormat="1" ht="15">
      <c r="A334" s="485"/>
      <c r="B334" s="485"/>
      <c r="C334" s="485"/>
      <c r="D334" s="485"/>
      <c r="E334" s="485"/>
      <c r="F334" s="485"/>
      <c r="G334" s="260"/>
      <c r="H334" s="260"/>
      <c r="I334" s="260"/>
      <c r="J334" s="260"/>
      <c r="K334" s="260"/>
      <c r="L334" s="260"/>
      <c r="M334" s="260"/>
      <c r="N334" s="260"/>
      <c r="O334" s="7"/>
    </row>
    <row r="335" spans="1:15" s="27" customFormat="1" ht="15">
      <c r="A335" s="259"/>
      <c r="B335" s="260"/>
      <c r="C335" s="260"/>
      <c r="D335" s="260"/>
      <c r="E335" s="260"/>
      <c r="F335" s="260"/>
      <c r="G335" s="260"/>
      <c r="H335" s="260"/>
      <c r="I335" s="260"/>
      <c r="J335" s="260"/>
      <c r="K335" s="260"/>
      <c r="L335" s="260"/>
      <c r="M335" s="260"/>
      <c r="N335" s="260"/>
      <c r="O335" s="7"/>
    </row>
    <row r="336" spans="1:2" ht="28.5" customHeight="1">
      <c r="A336" s="482" t="s">
        <v>1</v>
      </c>
      <c r="B336" s="437"/>
    </row>
    <row r="337" spans="1:25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30" customHeight="1">
      <c r="A338" s="210"/>
      <c r="B338" s="483" t="s">
        <v>2</v>
      </c>
      <c r="C338" s="484"/>
      <c r="D338" s="2"/>
      <c r="E338" s="2"/>
      <c r="F338" s="2"/>
      <c r="G338" s="3"/>
      <c r="H338" s="258"/>
      <c r="I338" s="7"/>
      <c r="J338" s="7"/>
      <c r="K338" s="1"/>
      <c r="L338" s="1"/>
      <c r="M338" s="1"/>
      <c r="N338" s="1"/>
      <c r="O338" s="1"/>
      <c r="P338" s="1"/>
      <c r="Q338" s="1"/>
      <c r="V338" s="476" t="s">
        <v>28</v>
      </c>
      <c r="W338" s="477"/>
      <c r="X338" s="477"/>
      <c r="Y338" s="478"/>
    </row>
    <row r="339" spans="1:25" ht="15.75">
      <c r="A339" s="313" t="s">
        <v>3</v>
      </c>
      <c r="B339" s="471">
        <f>B281</f>
        <v>0</v>
      </c>
      <c r="C339" s="471"/>
      <c r="D339" s="2"/>
      <c r="E339" s="2"/>
      <c r="F339" s="2"/>
      <c r="G339" s="3"/>
      <c r="H339" s="3"/>
      <c r="I339" s="7"/>
      <c r="J339" s="7"/>
      <c r="K339" s="1"/>
      <c r="L339" s="1"/>
      <c r="M339" s="1"/>
      <c r="N339" s="1"/>
      <c r="O339" s="1"/>
      <c r="P339" s="1"/>
      <c r="Q339" s="1"/>
      <c r="V339" s="460"/>
      <c r="W339" s="461"/>
      <c r="X339" s="461"/>
      <c r="Y339" s="462"/>
    </row>
    <row r="340" spans="1:25" ht="15.75">
      <c r="A340" s="314" t="s">
        <v>305</v>
      </c>
      <c r="B340" s="456">
        <f>+B26+B38+B50+B62+B75+B88+B101+B114+B127+B140+B153+B166+B179+B192+B205+B218+B231+B244+B257+B270</f>
        <v>0</v>
      </c>
      <c r="C340" s="456"/>
      <c r="D340" s="2"/>
      <c r="E340" s="2"/>
      <c r="F340" s="2"/>
      <c r="G340" s="3"/>
      <c r="H340" s="3"/>
      <c r="I340" s="7"/>
      <c r="J340" s="7"/>
      <c r="K340" s="1"/>
      <c r="L340" s="1"/>
      <c r="M340" s="1"/>
      <c r="N340" s="1"/>
      <c r="O340" s="1"/>
      <c r="P340" s="1"/>
      <c r="Q340" s="1"/>
      <c r="V340" s="414"/>
      <c r="W340" s="415"/>
      <c r="X340" s="415"/>
      <c r="Y340" s="416"/>
    </row>
    <row r="341" spans="1:25" ht="15.75">
      <c r="A341" s="153" t="s">
        <v>8</v>
      </c>
      <c r="B341" s="471">
        <f>B312</f>
        <v>0</v>
      </c>
      <c r="C341" s="471"/>
      <c r="D341" s="2"/>
      <c r="E341" s="2"/>
      <c r="F341" s="2"/>
      <c r="G341" s="3"/>
      <c r="H341" s="3"/>
      <c r="I341" s="7"/>
      <c r="J341" s="7"/>
      <c r="K341" s="1"/>
      <c r="L341" s="1"/>
      <c r="M341" s="1"/>
      <c r="N341" s="1"/>
      <c r="O341" s="1"/>
      <c r="P341" s="1"/>
      <c r="Q341" s="1"/>
      <c r="V341" s="463">
        <v>1</v>
      </c>
      <c r="W341" s="464"/>
      <c r="X341" s="464"/>
      <c r="Y341" s="465"/>
    </row>
    <row r="342" spans="1:25" ht="15.75">
      <c r="A342" s="102" t="s">
        <v>4</v>
      </c>
      <c r="B342" s="471">
        <f>C312</f>
        <v>0</v>
      </c>
      <c r="C342" s="471"/>
      <c r="D342" s="2"/>
      <c r="E342" s="2"/>
      <c r="F342" s="2"/>
      <c r="G342" s="3"/>
      <c r="H342" s="3"/>
      <c r="I342" s="7"/>
      <c r="J342" s="7"/>
      <c r="K342" s="1"/>
      <c r="L342" s="1"/>
      <c r="M342" s="1"/>
      <c r="N342" s="1"/>
      <c r="O342" s="1"/>
      <c r="P342" s="1"/>
      <c r="Q342" s="1"/>
      <c r="V342" s="449">
        <v>0.9985663221695547</v>
      </c>
      <c r="W342" s="450"/>
      <c r="X342" s="450"/>
      <c r="Y342" s="451"/>
    </row>
    <row r="343" spans="1:25" ht="18" customHeight="1">
      <c r="A343" s="102" t="s">
        <v>9</v>
      </c>
      <c r="B343" s="459">
        <f>IF(ISERR(B342/(B341)),"",B342/(B341))</f>
      </c>
      <c r="C343" s="459"/>
      <c r="D343" s="2"/>
      <c r="E343" s="2"/>
      <c r="F343" s="2"/>
      <c r="G343" s="3"/>
      <c r="H343" s="3"/>
      <c r="I343" s="7"/>
      <c r="J343" s="7"/>
      <c r="K343" s="1"/>
      <c r="L343" s="1"/>
      <c r="M343" s="1"/>
      <c r="N343" s="1"/>
      <c r="O343" s="1"/>
      <c r="P343" s="1"/>
      <c r="Q343" s="1"/>
      <c r="V343" s="250"/>
      <c r="W343" s="251"/>
      <c r="X343" s="251"/>
      <c r="Y343" s="252"/>
    </row>
    <row r="344" spans="1:25" ht="15.75">
      <c r="A344" s="314" t="s">
        <v>5</v>
      </c>
      <c r="B344" s="471">
        <f>B345+B346</f>
        <v>0</v>
      </c>
      <c r="C344" s="471"/>
      <c r="D344" s="2"/>
      <c r="E344" s="2"/>
      <c r="F344" s="2"/>
      <c r="G344" s="3"/>
      <c r="H344" s="3"/>
      <c r="I344" s="7"/>
      <c r="J344" s="7"/>
      <c r="K344" s="1"/>
      <c r="L344" s="1"/>
      <c r="M344" s="1"/>
      <c r="N344" s="1"/>
      <c r="O344" s="1"/>
      <c r="P344" s="1"/>
      <c r="Q344" s="1"/>
      <c r="V344" s="449">
        <v>0.001433677830445256</v>
      </c>
      <c r="W344" s="450"/>
      <c r="X344" s="450"/>
      <c r="Y344" s="451"/>
    </row>
    <row r="345" spans="1:25" ht="15.75">
      <c r="A345" s="314" t="s">
        <v>6</v>
      </c>
      <c r="B345" s="456">
        <f>F312+H312+J312+L312</f>
        <v>0</v>
      </c>
      <c r="C345" s="456"/>
      <c r="D345" s="2"/>
      <c r="E345" s="2"/>
      <c r="F345" s="2"/>
      <c r="G345" s="3"/>
      <c r="H345" s="3"/>
      <c r="I345" s="7"/>
      <c r="J345" s="7"/>
      <c r="K345" s="1"/>
      <c r="L345" s="1"/>
      <c r="M345" s="1"/>
      <c r="N345" s="1"/>
      <c r="O345" s="1"/>
      <c r="P345" s="1"/>
      <c r="Q345" s="1"/>
      <c r="V345" s="453">
        <v>0.001433677830445256</v>
      </c>
      <c r="W345" s="454"/>
      <c r="X345" s="454"/>
      <c r="Y345" s="455"/>
    </row>
    <row r="346" spans="1:25" ht="15.75">
      <c r="A346" s="314" t="s">
        <v>7</v>
      </c>
      <c r="B346" s="456">
        <f>+N312</f>
        <v>0</v>
      </c>
      <c r="C346" s="456"/>
      <c r="D346" s="2"/>
      <c r="E346" s="2"/>
      <c r="F346" s="2"/>
      <c r="G346" s="3"/>
      <c r="H346" s="3"/>
      <c r="I346" s="7"/>
      <c r="J346" s="7"/>
      <c r="K346" s="1"/>
      <c r="L346" s="1"/>
      <c r="M346" s="1"/>
      <c r="N346" s="1"/>
      <c r="O346" s="1"/>
      <c r="P346" s="1"/>
      <c r="Q346" s="1"/>
      <c r="V346" s="468">
        <v>0</v>
      </c>
      <c r="W346" s="469"/>
      <c r="X346" s="469"/>
      <c r="Y346" s="470"/>
    </row>
    <row r="347" spans="1:25" s="27" customFormat="1" ht="15" customHeight="1">
      <c r="A347" s="457"/>
      <c r="B347" s="458"/>
      <c r="C347" s="458"/>
      <c r="D347" s="458"/>
      <c r="E347" s="458"/>
      <c r="F347" s="458"/>
      <c r="G347" s="5"/>
      <c r="H347" s="7"/>
      <c r="I347" s="7"/>
      <c r="J347" s="7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s="27" customFormat="1" ht="15.75" customHeight="1">
      <c r="A348" s="457"/>
      <c r="B348" s="458"/>
      <c r="C348" s="458"/>
      <c r="D348" s="458"/>
      <c r="E348" s="458"/>
      <c r="F348" s="458"/>
      <c r="G348" s="5"/>
      <c r="H348" s="7"/>
      <c r="I348" s="7"/>
      <c r="J348" s="7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4.25" customHeight="1">
      <c r="A349" s="5"/>
      <c r="B349" s="45"/>
      <c r="C349" s="45"/>
      <c r="D349" s="45"/>
      <c r="E349" s="45"/>
      <c r="F349" s="45"/>
      <c r="G349" s="5"/>
      <c r="H349" s="6"/>
      <c r="I349" s="6"/>
      <c r="J349" s="6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2:25" ht="15">
      <c r="B350" s="6"/>
      <c r="C350" s="6"/>
      <c r="D350" s="6"/>
      <c r="E350" s="6"/>
      <c r="F350" s="6"/>
      <c r="G350" s="6"/>
      <c r="H350" s="6"/>
      <c r="I350" s="6"/>
      <c r="J350" s="6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7" ht="38.25" customHeight="1">
      <c r="A351" s="452" t="s">
        <v>10</v>
      </c>
      <c r="B351" s="452"/>
      <c r="C351" s="452"/>
      <c r="D351" s="452"/>
      <c r="E351" s="41" t="s">
        <v>70</v>
      </c>
      <c r="G351" s="41"/>
    </row>
    <row r="352" spans="1:6" ht="23.25" customHeight="1">
      <c r="A352" s="331" t="s">
        <v>11</v>
      </c>
      <c r="B352" s="490"/>
      <c r="C352" s="490"/>
      <c r="D352" s="491"/>
      <c r="E352" s="491"/>
      <c r="F352" s="491"/>
    </row>
    <row r="353" spans="1:8" ht="15">
      <c r="A353" s="306" t="s">
        <v>12</v>
      </c>
      <c r="B353" s="306" t="s">
        <v>13</v>
      </c>
      <c r="C353" s="306" t="s">
        <v>14</v>
      </c>
      <c r="D353" s="306" t="s">
        <v>15</v>
      </c>
      <c r="E353" s="472" t="s">
        <v>16</v>
      </c>
      <c r="F353" s="473"/>
      <c r="G353" s="46"/>
      <c r="H353" s="46"/>
    </row>
    <row r="354" spans="1:6" ht="15">
      <c r="A354" s="47"/>
      <c r="B354" s="47"/>
      <c r="C354" s="47"/>
      <c r="D354" s="47"/>
      <c r="E354" s="438"/>
      <c r="F354" s="439"/>
    </row>
    <row r="355" spans="1:6" ht="15">
      <c r="A355" s="47"/>
      <c r="B355" s="47"/>
      <c r="C355" s="47"/>
      <c r="D355" s="47"/>
      <c r="E355" s="438"/>
      <c r="F355" s="439"/>
    </row>
    <row r="356" spans="1:6" ht="15">
      <c r="A356" s="47"/>
      <c r="B356" s="47"/>
      <c r="C356" s="47"/>
      <c r="D356" s="47"/>
      <c r="E356" s="438"/>
      <c r="F356" s="439"/>
    </row>
    <row r="357" spans="1:6" ht="15">
      <c r="A357" s="47"/>
      <c r="B357" s="47"/>
      <c r="C357" s="47"/>
      <c r="D357" s="47"/>
      <c r="E357" s="438"/>
      <c r="F357" s="439"/>
    </row>
    <row r="358" spans="1:6" ht="15">
      <c r="A358" s="47"/>
      <c r="B358" s="47"/>
      <c r="C358" s="47"/>
      <c r="D358" s="47"/>
      <c r="E358" s="438"/>
      <c r="F358" s="439"/>
    </row>
    <row r="359" spans="1:6" ht="15">
      <c r="A359" s="47"/>
      <c r="B359" s="47"/>
      <c r="C359" s="47"/>
      <c r="D359" s="47"/>
      <c r="E359" s="438"/>
      <c r="F359" s="439"/>
    </row>
    <row r="360" spans="1:6" ht="15">
      <c r="A360" s="48"/>
      <c r="B360" s="48"/>
      <c r="C360" s="48"/>
      <c r="D360" s="48"/>
      <c r="E360" s="49"/>
      <c r="F360" s="49"/>
    </row>
    <row r="361" ht="15"/>
    <row r="362" spans="1:4" ht="19.5" customHeight="1">
      <c r="A362" s="442" t="s">
        <v>17</v>
      </c>
      <c r="B362" s="442"/>
      <c r="C362" s="442"/>
      <c r="D362" s="442"/>
    </row>
    <row r="363" spans="1:4" ht="15" customHeight="1">
      <c r="A363" s="307" t="s">
        <v>18</v>
      </c>
      <c r="B363" s="445"/>
      <c r="C363" s="328"/>
      <c r="D363" s="328"/>
    </row>
    <row r="364" ht="15"/>
    <row r="365" spans="1:6" ht="31.5" customHeight="1">
      <c r="A365" s="466" t="s">
        <v>19</v>
      </c>
      <c r="B365" s="467"/>
      <c r="C365" s="467"/>
      <c r="D365" s="467"/>
      <c r="E365" s="467"/>
      <c r="F365" s="467"/>
    </row>
    <row r="366" spans="2:9" ht="15">
      <c r="B366" s="6"/>
      <c r="C366" s="6"/>
      <c r="D366" s="6"/>
      <c r="E366" s="6"/>
      <c r="F366" s="6"/>
      <c r="G366" s="6"/>
      <c r="H366" s="6"/>
      <c r="I366" s="6"/>
    </row>
    <row r="367" spans="1:10" ht="15">
      <c r="A367" s="156" t="s">
        <v>147</v>
      </c>
      <c r="B367" s="154">
        <v>2010</v>
      </c>
      <c r="C367" s="155">
        <v>2011</v>
      </c>
      <c r="D367" s="154">
        <v>2012</v>
      </c>
      <c r="E367" s="154">
        <v>2013</v>
      </c>
      <c r="F367" s="154">
        <v>2014</v>
      </c>
      <c r="G367" s="154">
        <v>2015</v>
      </c>
      <c r="H367" s="308" t="s">
        <v>20</v>
      </c>
      <c r="I367" s="21"/>
      <c r="J367" s="21"/>
    </row>
    <row r="368" spans="1:10" ht="15">
      <c r="A368" s="209" t="str">
        <f>'1. Table of contents'!A28</f>
        <v>LP - Partner 1 -</v>
      </c>
      <c r="B368" s="43">
        <f>'2. Detailed Part'!G267+'2. Detailed Part'!Z167+'2. Detailed Part'!Z116+'2. Detailed Part'!X19</f>
        <v>0</v>
      </c>
      <c r="C368" s="43">
        <f>'2. Detailed Part'!H267+'2. Detailed Part'!AA167+'2. Detailed Part'!AA116+'2. Detailed Part'!Y19</f>
        <v>0</v>
      </c>
      <c r="D368" s="257">
        <f>'2. Detailed Part'!I267+'2. Detailed Part'!AB167+'2. Detailed Part'!AB116+'2. Detailed Part'!Z19</f>
        <v>0</v>
      </c>
      <c r="E368" s="43">
        <f>'2. Detailed Part'!J267+'2. Detailed Part'!AC167+'2. Detailed Part'!AC116+'2. Detailed Part'!AA19</f>
        <v>0</v>
      </c>
      <c r="F368" s="43">
        <f>'2. Detailed Part'!K267+'2. Detailed Part'!AD167+'2. Detailed Part'!AD116+'2. Detailed Part'!AB19</f>
        <v>0</v>
      </c>
      <c r="G368" s="43">
        <f>'2. Detailed Part'!L267+'2. Detailed Part'!AE167+'2. Detailed Part'!AE116+'2. Detailed Part'!AC19</f>
        <v>0</v>
      </c>
      <c r="H368" s="118">
        <f aca="true" t="shared" si="7" ref="H368:H387">SUM(B368:G368)</f>
        <v>0</v>
      </c>
      <c r="I368" s="21"/>
      <c r="J368" s="21"/>
    </row>
    <row r="369" spans="1:10" ht="15">
      <c r="A369" s="209" t="str">
        <f>'1. Table of contents'!A29</f>
        <v>Partner 2 - </v>
      </c>
      <c r="B369" s="43">
        <f>'2. Detailed Part'!G268+'2. Detailed Part'!Z168+'2. Detailed Part'!Z117+'2. Detailed Part'!X20</f>
        <v>0</v>
      </c>
      <c r="C369" s="43">
        <f>'2. Detailed Part'!H268+'2. Detailed Part'!AA168+'2. Detailed Part'!AA117+'2. Detailed Part'!Y20</f>
        <v>0</v>
      </c>
      <c r="D369" s="43">
        <f>'2. Detailed Part'!I268+'2. Detailed Part'!AB168+'2. Detailed Part'!AB117+'2. Detailed Part'!Z20</f>
        <v>0</v>
      </c>
      <c r="E369" s="43">
        <f>'2. Detailed Part'!J268+'2. Detailed Part'!AC168+'2. Detailed Part'!AC117+'2. Detailed Part'!AA20</f>
        <v>0</v>
      </c>
      <c r="F369" s="43">
        <f>'2. Detailed Part'!K268+'2. Detailed Part'!AD168+'2. Detailed Part'!AD117+'2. Detailed Part'!AB20</f>
        <v>0</v>
      </c>
      <c r="G369" s="43">
        <f>'2. Detailed Part'!L268+'2. Detailed Part'!AE168+'2. Detailed Part'!AE117+'2. Detailed Part'!AC20</f>
        <v>0</v>
      </c>
      <c r="H369" s="118">
        <f t="shared" si="7"/>
        <v>0</v>
      </c>
      <c r="I369" s="21"/>
      <c r="J369" s="21"/>
    </row>
    <row r="370" spans="1:10" ht="15">
      <c r="A370" s="209" t="str">
        <f>'1. Table of contents'!A30</f>
        <v>Partner 3 -</v>
      </c>
      <c r="B370" s="43">
        <f>'2. Detailed Part'!G269+'2. Detailed Part'!Z169+'2. Detailed Part'!Z118+'2. Detailed Part'!X21</f>
        <v>0</v>
      </c>
      <c r="C370" s="43">
        <f>'2. Detailed Part'!H269+'2. Detailed Part'!AA169+'2. Detailed Part'!AA118+'2. Detailed Part'!Y21</f>
        <v>0</v>
      </c>
      <c r="D370" s="43">
        <f>'2. Detailed Part'!I269+'2. Detailed Part'!AB169+'2. Detailed Part'!AB118+'2. Detailed Part'!Z21</f>
        <v>0</v>
      </c>
      <c r="E370" s="43">
        <f>'2. Detailed Part'!J269+'2. Detailed Part'!AC169+'2. Detailed Part'!AC118+'2. Detailed Part'!AA21</f>
        <v>0</v>
      </c>
      <c r="F370" s="43">
        <f>'2. Detailed Part'!K269+'2. Detailed Part'!AD169+'2. Detailed Part'!AD118+'2. Detailed Part'!AB21</f>
        <v>0</v>
      </c>
      <c r="G370" s="43">
        <f>'2. Detailed Part'!L269+'2. Detailed Part'!AE169+'2. Detailed Part'!AE118+'2. Detailed Part'!AC21</f>
        <v>0</v>
      </c>
      <c r="H370" s="118">
        <f t="shared" si="7"/>
        <v>0</v>
      </c>
      <c r="I370" s="21"/>
      <c r="J370" s="21"/>
    </row>
    <row r="371" spans="1:10" ht="15">
      <c r="A371" s="209" t="str">
        <f>'1. Table of contents'!A31</f>
        <v>Partner 4 - </v>
      </c>
      <c r="B371" s="43">
        <f>'2. Detailed Part'!G270+'2. Detailed Part'!Z170+'2. Detailed Part'!Z119+'2. Detailed Part'!X22</f>
        <v>0</v>
      </c>
      <c r="C371" s="43">
        <f>'2. Detailed Part'!H270+'2. Detailed Part'!AA170+'2. Detailed Part'!AA119+'2. Detailed Part'!Y22</f>
        <v>0</v>
      </c>
      <c r="D371" s="43">
        <f>'2. Detailed Part'!I270+'2. Detailed Part'!AB170+'2. Detailed Part'!AB119+'2. Detailed Part'!Z22</f>
        <v>0</v>
      </c>
      <c r="E371" s="43">
        <f>'2. Detailed Part'!J270+'2. Detailed Part'!AC170+'2. Detailed Part'!AC119+'2. Detailed Part'!AA22</f>
        <v>0</v>
      </c>
      <c r="F371" s="43">
        <f>'2. Detailed Part'!K270+'2. Detailed Part'!AD170+'2. Detailed Part'!AD119+'2. Detailed Part'!AB22</f>
        <v>0</v>
      </c>
      <c r="G371" s="43">
        <f>'2. Detailed Part'!L270+'2. Detailed Part'!AE170+'2. Detailed Part'!AE119+'2. Detailed Part'!AC22</f>
        <v>0</v>
      </c>
      <c r="H371" s="118">
        <f t="shared" si="7"/>
        <v>0</v>
      </c>
      <c r="I371" s="21"/>
      <c r="J371" s="21"/>
    </row>
    <row r="372" spans="1:10" ht="15">
      <c r="A372" s="209" t="str">
        <f>'1. Table of contents'!A32</f>
        <v>Partner 5 - </v>
      </c>
      <c r="B372" s="43">
        <f>'2. Detailed Part'!G271+'2. Detailed Part'!Z171+'2. Detailed Part'!Z120+'2. Detailed Part'!X23</f>
        <v>0</v>
      </c>
      <c r="C372" s="43">
        <f>'2. Detailed Part'!H271+'2. Detailed Part'!AA171+'2. Detailed Part'!AA120+'2. Detailed Part'!Y23</f>
        <v>0</v>
      </c>
      <c r="D372" s="43">
        <f>'2. Detailed Part'!I271+'2. Detailed Part'!AB171+'2. Detailed Part'!AB120+'2. Detailed Part'!Z23</f>
        <v>0</v>
      </c>
      <c r="E372" s="43">
        <f>'2. Detailed Part'!J271+'2. Detailed Part'!AC171+'2. Detailed Part'!AC120+'2. Detailed Part'!AA23</f>
        <v>0</v>
      </c>
      <c r="F372" s="43">
        <f>'2. Detailed Part'!K271+'2. Detailed Part'!AD171+'2. Detailed Part'!AD120+'2. Detailed Part'!AB23</f>
        <v>0</v>
      </c>
      <c r="G372" s="43">
        <f>'2. Detailed Part'!L271+'2. Detailed Part'!AE171+'2. Detailed Part'!AE120+'2. Detailed Part'!AC23</f>
        <v>0</v>
      </c>
      <c r="H372" s="118">
        <f t="shared" si="7"/>
        <v>0</v>
      </c>
      <c r="I372" s="21"/>
      <c r="J372" s="21"/>
    </row>
    <row r="373" spans="1:10" ht="15">
      <c r="A373" s="209" t="str">
        <f>'1. Table of contents'!A33</f>
        <v>Partner 6 -</v>
      </c>
      <c r="B373" s="43">
        <f>'2. Detailed Part'!G272+'2. Detailed Part'!Z172+'2. Detailed Part'!Z121+'2. Detailed Part'!X24</f>
        <v>0</v>
      </c>
      <c r="C373" s="43">
        <f>'2. Detailed Part'!H272+'2. Detailed Part'!AA172+'2. Detailed Part'!AA121+'2. Detailed Part'!Y24</f>
        <v>0</v>
      </c>
      <c r="D373" s="43">
        <f>'2. Detailed Part'!I272+'2. Detailed Part'!AB172+'2. Detailed Part'!AB121+'2. Detailed Part'!Z24</f>
        <v>0</v>
      </c>
      <c r="E373" s="43">
        <f>'2. Detailed Part'!J272+'2. Detailed Part'!AC172+'2. Detailed Part'!AC121+'2. Detailed Part'!AA24</f>
        <v>0</v>
      </c>
      <c r="F373" s="43">
        <f>'2. Detailed Part'!K272+'2. Detailed Part'!AD172+'2. Detailed Part'!AD121+'2. Detailed Part'!AB24</f>
        <v>0</v>
      </c>
      <c r="G373" s="43">
        <f>'2. Detailed Part'!L272+'2. Detailed Part'!AE172+'2. Detailed Part'!AE121+'2. Detailed Part'!AC24</f>
        <v>0</v>
      </c>
      <c r="H373" s="118">
        <f t="shared" si="7"/>
        <v>0</v>
      </c>
      <c r="I373" s="21"/>
      <c r="J373" s="21"/>
    </row>
    <row r="374" spans="1:10" ht="15">
      <c r="A374" s="209" t="str">
        <f>'1. Table of contents'!A34</f>
        <v>Partner 7 -</v>
      </c>
      <c r="B374" s="43">
        <f>'2. Detailed Part'!G273+'2. Detailed Part'!Z173+'2. Detailed Part'!Z122+'2. Detailed Part'!X25</f>
        <v>0</v>
      </c>
      <c r="C374" s="43">
        <f>'2. Detailed Part'!H273+'2. Detailed Part'!AA173+'2. Detailed Part'!AA122+'2. Detailed Part'!Y25</f>
        <v>0</v>
      </c>
      <c r="D374" s="43">
        <f>'2. Detailed Part'!I273+'2. Detailed Part'!AB173+'2. Detailed Part'!AB122+'2. Detailed Part'!Z25</f>
        <v>0</v>
      </c>
      <c r="E374" s="43">
        <f>'2. Detailed Part'!J273+'2. Detailed Part'!AC173+'2. Detailed Part'!AC122+'2. Detailed Part'!AA25</f>
        <v>0</v>
      </c>
      <c r="F374" s="43">
        <f>'2. Detailed Part'!K273+'2. Detailed Part'!AD173+'2. Detailed Part'!AD122+'2. Detailed Part'!AB25</f>
        <v>0</v>
      </c>
      <c r="G374" s="43">
        <f>'2. Detailed Part'!L273+'2. Detailed Part'!AE173+'2. Detailed Part'!AE122+'2. Detailed Part'!AC25</f>
        <v>0</v>
      </c>
      <c r="H374" s="118">
        <f t="shared" si="7"/>
        <v>0</v>
      </c>
      <c r="I374" s="21"/>
      <c r="J374" s="21"/>
    </row>
    <row r="375" spans="1:10" ht="15">
      <c r="A375" s="209" t="str">
        <f>'1. Table of contents'!A35</f>
        <v>Partner 8 -</v>
      </c>
      <c r="B375" s="43">
        <f>'2. Detailed Part'!G274+'2. Detailed Part'!Z174+'2. Detailed Part'!Z123+'2. Detailed Part'!X26</f>
        <v>0</v>
      </c>
      <c r="C375" s="43">
        <f>'2. Detailed Part'!H274+'2. Detailed Part'!AA174+'2. Detailed Part'!AA123+'2. Detailed Part'!Y26</f>
        <v>0</v>
      </c>
      <c r="D375" s="43">
        <f>'2. Detailed Part'!I274+'2. Detailed Part'!AB174+'2. Detailed Part'!AB123+'2. Detailed Part'!Z26</f>
        <v>0</v>
      </c>
      <c r="E375" s="43">
        <f>'2. Detailed Part'!J274+'2. Detailed Part'!AC174+'2. Detailed Part'!AC123+'2. Detailed Part'!AA26</f>
        <v>0</v>
      </c>
      <c r="F375" s="43">
        <f>'2. Detailed Part'!K274+'2. Detailed Part'!AD174+'2. Detailed Part'!AD123+'2. Detailed Part'!AB26</f>
        <v>0</v>
      </c>
      <c r="G375" s="43">
        <f>'2. Detailed Part'!L274+'2. Detailed Part'!AE174+'2. Detailed Part'!AE123+'2. Detailed Part'!AC26</f>
        <v>0</v>
      </c>
      <c r="H375" s="118">
        <f t="shared" si="7"/>
        <v>0</v>
      </c>
      <c r="I375" s="21"/>
      <c r="J375" s="21"/>
    </row>
    <row r="376" spans="1:10" ht="15">
      <c r="A376" s="209" t="str">
        <f>'1. Table of contents'!A36</f>
        <v>Partner 9 -</v>
      </c>
      <c r="B376" s="43">
        <f>'2. Detailed Part'!G275+'2. Detailed Part'!Z175+'2. Detailed Part'!Z124+'2. Detailed Part'!X27</f>
        <v>0</v>
      </c>
      <c r="C376" s="43">
        <f>'2. Detailed Part'!H275+'2. Detailed Part'!AA175+'2. Detailed Part'!AA124+'2. Detailed Part'!Y27</f>
        <v>0</v>
      </c>
      <c r="D376" s="43">
        <f>'2. Detailed Part'!I275+'2. Detailed Part'!AB175+'2. Detailed Part'!AB124+'2. Detailed Part'!Z27</f>
        <v>0</v>
      </c>
      <c r="E376" s="43">
        <f>'2. Detailed Part'!J275+'2. Detailed Part'!AC175+'2. Detailed Part'!AC124+'2. Detailed Part'!AA27</f>
        <v>0</v>
      </c>
      <c r="F376" s="43">
        <f>'2. Detailed Part'!K275+'2. Detailed Part'!AD175+'2. Detailed Part'!AD124+'2. Detailed Part'!AB27</f>
        <v>0</v>
      </c>
      <c r="G376" s="43">
        <f>'2. Detailed Part'!L275+'2. Detailed Part'!AE175+'2. Detailed Part'!AE124+'2. Detailed Part'!AC27</f>
        <v>0</v>
      </c>
      <c r="H376" s="118">
        <f t="shared" si="7"/>
        <v>0</v>
      </c>
      <c r="I376" s="21"/>
      <c r="J376" s="21"/>
    </row>
    <row r="377" spans="1:10" ht="15">
      <c r="A377" s="209" t="str">
        <f>'1. Table of contents'!A37</f>
        <v>Partner 10 -</v>
      </c>
      <c r="B377" s="43">
        <f>'2. Detailed Part'!G276+'2. Detailed Part'!Z176+'2. Detailed Part'!Z125+'2. Detailed Part'!X28</f>
        <v>0</v>
      </c>
      <c r="C377" s="43">
        <f>'2. Detailed Part'!H276+'2. Detailed Part'!AA176+'2. Detailed Part'!AA125+'2. Detailed Part'!Y28</f>
        <v>0</v>
      </c>
      <c r="D377" s="43">
        <f>'2. Detailed Part'!I276+'2. Detailed Part'!AB176+'2. Detailed Part'!AB125+'2. Detailed Part'!Z28</f>
        <v>0</v>
      </c>
      <c r="E377" s="43">
        <f>'2. Detailed Part'!J276+'2. Detailed Part'!AC176+'2. Detailed Part'!AC125+'2. Detailed Part'!AA28</f>
        <v>0</v>
      </c>
      <c r="F377" s="43">
        <f>'2. Detailed Part'!K276+'2. Detailed Part'!AD176+'2. Detailed Part'!AD125+'2. Detailed Part'!AB28</f>
        <v>0</v>
      </c>
      <c r="G377" s="43">
        <f>'2. Detailed Part'!L276+'2. Detailed Part'!AE176+'2. Detailed Part'!AE125+'2. Detailed Part'!AC28</f>
        <v>0</v>
      </c>
      <c r="H377" s="118">
        <f t="shared" si="7"/>
        <v>0</v>
      </c>
      <c r="I377" s="21"/>
      <c r="J377" s="21"/>
    </row>
    <row r="378" spans="1:10" ht="15">
      <c r="A378" s="209" t="str">
        <f>'1. Table of contents'!A38</f>
        <v>Partner 11 -</v>
      </c>
      <c r="B378" s="43">
        <f>'2. Detailed Part'!G277+'2. Detailed Part'!Z177+'2. Detailed Part'!Z126+'2. Detailed Part'!X29</f>
        <v>0</v>
      </c>
      <c r="C378" s="43">
        <f>'2. Detailed Part'!H277+'2. Detailed Part'!AA177+'2. Detailed Part'!AA126+'2. Detailed Part'!Y29</f>
        <v>0</v>
      </c>
      <c r="D378" s="43">
        <f>'2. Detailed Part'!I277+'2. Detailed Part'!AB177+'2. Detailed Part'!AB126+'2. Detailed Part'!Z29</f>
        <v>0</v>
      </c>
      <c r="E378" s="43">
        <f>'2. Detailed Part'!J277+'2. Detailed Part'!AC177+'2. Detailed Part'!AC126+'2. Detailed Part'!AA29</f>
        <v>0</v>
      </c>
      <c r="F378" s="43">
        <f>'2. Detailed Part'!K277+'2. Detailed Part'!AD177+'2. Detailed Part'!AD126+'2. Detailed Part'!AB29</f>
        <v>0</v>
      </c>
      <c r="G378" s="43">
        <f>'2. Detailed Part'!L277+'2. Detailed Part'!AE177+'2. Detailed Part'!AE126+'2. Detailed Part'!AC29</f>
        <v>0</v>
      </c>
      <c r="H378" s="118">
        <f t="shared" si="7"/>
        <v>0</v>
      </c>
      <c r="I378" s="21"/>
      <c r="J378" s="21"/>
    </row>
    <row r="379" spans="1:10" ht="15">
      <c r="A379" s="209" t="str">
        <f>'1. Table of contents'!A39</f>
        <v>Partner 12 -</v>
      </c>
      <c r="B379" s="43">
        <f>'2. Detailed Part'!G278+'2. Detailed Part'!Z178+'2. Detailed Part'!Z127+'2. Detailed Part'!X30</f>
        <v>0</v>
      </c>
      <c r="C379" s="43">
        <f>'2. Detailed Part'!H278+'2. Detailed Part'!AA178+'2. Detailed Part'!AA127+'2. Detailed Part'!Y30</f>
        <v>0</v>
      </c>
      <c r="D379" s="43">
        <f>'2. Detailed Part'!I278+'2. Detailed Part'!AB178+'2. Detailed Part'!AB127+'2. Detailed Part'!Z30</f>
        <v>0</v>
      </c>
      <c r="E379" s="43">
        <f>'2. Detailed Part'!J278+'2. Detailed Part'!AC178+'2. Detailed Part'!AC127+'2. Detailed Part'!AA30</f>
        <v>0</v>
      </c>
      <c r="F379" s="43">
        <f>'2. Detailed Part'!K278+'2. Detailed Part'!AD178+'2. Detailed Part'!AD127+'2. Detailed Part'!AB30</f>
        <v>0</v>
      </c>
      <c r="G379" s="43">
        <f>'2. Detailed Part'!L278+'2. Detailed Part'!AE178+'2. Detailed Part'!AE127+'2. Detailed Part'!AC30</f>
        <v>0</v>
      </c>
      <c r="H379" s="118">
        <f t="shared" si="7"/>
        <v>0</v>
      </c>
      <c r="I379" s="21"/>
      <c r="J379" s="21"/>
    </row>
    <row r="380" spans="1:10" ht="15">
      <c r="A380" s="209" t="str">
        <f>'1. Table of contents'!A40</f>
        <v>Partner 13 -</v>
      </c>
      <c r="B380" s="43">
        <f>'2. Detailed Part'!G279+'2. Detailed Part'!Z179+'2. Detailed Part'!Z128+'2. Detailed Part'!X31</f>
        <v>0</v>
      </c>
      <c r="C380" s="43">
        <f>'2. Detailed Part'!H279+'2. Detailed Part'!AA179+'2. Detailed Part'!AA128+'2. Detailed Part'!Y31</f>
        <v>0</v>
      </c>
      <c r="D380" s="43">
        <f>'2. Detailed Part'!I279+'2. Detailed Part'!AB179+'2. Detailed Part'!AB128+'2. Detailed Part'!Z31</f>
        <v>0</v>
      </c>
      <c r="E380" s="43">
        <f>'2. Detailed Part'!J279+'2. Detailed Part'!AC179+'2. Detailed Part'!AC128+'2. Detailed Part'!AA31</f>
        <v>0</v>
      </c>
      <c r="F380" s="43">
        <f>'2. Detailed Part'!K279+'2. Detailed Part'!AD179+'2. Detailed Part'!AD128+'2. Detailed Part'!AB31</f>
        <v>0</v>
      </c>
      <c r="G380" s="43">
        <f>'2. Detailed Part'!L279+'2. Detailed Part'!AE179+'2. Detailed Part'!AE128+'2. Detailed Part'!AC31</f>
        <v>0</v>
      </c>
      <c r="H380" s="118">
        <f t="shared" si="7"/>
        <v>0</v>
      </c>
      <c r="I380" s="21"/>
      <c r="J380" s="21"/>
    </row>
    <row r="381" spans="1:10" ht="15">
      <c r="A381" s="209" t="str">
        <f>'1. Table of contents'!A41</f>
        <v>Partner 14 -</v>
      </c>
      <c r="B381" s="43">
        <f>'2. Detailed Part'!G280+'2. Detailed Part'!Z180+'2. Detailed Part'!Z129+'2. Detailed Part'!X32</f>
        <v>0</v>
      </c>
      <c r="C381" s="43">
        <f>'2. Detailed Part'!H280+'2. Detailed Part'!AA180+'2. Detailed Part'!AA129+'2. Detailed Part'!Y32</f>
        <v>0</v>
      </c>
      <c r="D381" s="43">
        <f>'2. Detailed Part'!I280+'2. Detailed Part'!AB180+'2. Detailed Part'!AB129+'2. Detailed Part'!Z32</f>
        <v>0</v>
      </c>
      <c r="E381" s="43">
        <f>'2. Detailed Part'!J280+'2. Detailed Part'!AC180+'2. Detailed Part'!AC129+'2. Detailed Part'!AA32</f>
        <v>0</v>
      </c>
      <c r="F381" s="43">
        <f>'2. Detailed Part'!K280+'2. Detailed Part'!AD180+'2. Detailed Part'!AD129+'2. Detailed Part'!AB32</f>
        <v>0</v>
      </c>
      <c r="G381" s="43">
        <f>'2. Detailed Part'!L280+'2. Detailed Part'!AE180+'2. Detailed Part'!AE129+'2. Detailed Part'!AC32</f>
        <v>0</v>
      </c>
      <c r="H381" s="118">
        <f t="shared" si="7"/>
        <v>0</v>
      </c>
      <c r="I381" s="21"/>
      <c r="J381" s="21"/>
    </row>
    <row r="382" spans="1:10" ht="15">
      <c r="A382" s="209" t="str">
        <f>'1. Table of contents'!A42</f>
        <v>Partner 15 -</v>
      </c>
      <c r="B382" s="43">
        <f>'2. Detailed Part'!G281+'2. Detailed Part'!Z181+'2. Detailed Part'!Z130+'2. Detailed Part'!X33</f>
        <v>0</v>
      </c>
      <c r="C382" s="43">
        <f>'2. Detailed Part'!H281+'2. Detailed Part'!AA181+'2. Detailed Part'!AA130+'2. Detailed Part'!Y33</f>
        <v>0</v>
      </c>
      <c r="D382" s="43">
        <f>'2. Detailed Part'!I281+'2. Detailed Part'!AB181+'2. Detailed Part'!AB130+'2. Detailed Part'!Z33</f>
        <v>0</v>
      </c>
      <c r="E382" s="43">
        <f>'2. Detailed Part'!J281+'2. Detailed Part'!AC181+'2. Detailed Part'!AC130+'2. Detailed Part'!AA33</f>
        <v>0</v>
      </c>
      <c r="F382" s="43">
        <f>'2. Detailed Part'!K281+'2. Detailed Part'!AD181+'2. Detailed Part'!AD130+'2. Detailed Part'!AB33</f>
        <v>0</v>
      </c>
      <c r="G382" s="43">
        <f>'2. Detailed Part'!L281+'2. Detailed Part'!AE181+'2. Detailed Part'!AE130+'2. Detailed Part'!AC33</f>
        <v>0</v>
      </c>
      <c r="H382" s="118">
        <f t="shared" si="7"/>
        <v>0</v>
      </c>
      <c r="I382" s="21"/>
      <c r="J382" s="21"/>
    </row>
    <row r="383" spans="1:10" ht="15">
      <c r="A383" s="209" t="str">
        <f>'1. Table of contents'!A43</f>
        <v>Partner 16 -</v>
      </c>
      <c r="B383" s="43">
        <f>'2. Detailed Part'!G282+'2. Detailed Part'!Z182+'2. Detailed Part'!Z131+'2. Detailed Part'!X34</f>
        <v>0</v>
      </c>
      <c r="C383" s="43">
        <f>'2. Detailed Part'!H282+'2. Detailed Part'!AA182+'2. Detailed Part'!AA131+'2. Detailed Part'!Y34</f>
        <v>0</v>
      </c>
      <c r="D383" s="43">
        <f>'2. Detailed Part'!I282+'2. Detailed Part'!AB182+'2. Detailed Part'!AB131+'2. Detailed Part'!Z34</f>
        <v>0</v>
      </c>
      <c r="E383" s="43">
        <f>'2. Detailed Part'!J282+'2. Detailed Part'!AC182+'2. Detailed Part'!AC131+'2. Detailed Part'!AA34</f>
        <v>0</v>
      </c>
      <c r="F383" s="43">
        <f>'2. Detailed Part'!K282+'2. Detailed Part'!AD182+'2. Detailed Part'!AD131+'2. Detailed Part'!AB34</f>
        <v>0</v>
      </c>
      <c r="G383" s="43">
        <f>'2. Detailed Part'!L282+'2. Detailed Part'!AE182+'2. Detailed Part'!AE131+'2. Detailed Part'!AC34</f>
        <v>0</v>
      </c>
      <c r="H383" s="118">
        <f t="shared" si="7"/>
        <v>0</v>
      </c>
      <c r="I383" s="21"/>
      <c r="J383" s="21"/>
    </row>
    <row r="384" spans="1:10" ht="15">
      <c r="A384" s="209" t="str">
        <f>'1. Table of contents'!A44</f>
        <v>Partner 17-</v>
      </c>
      <c r="B384" s="43">
        <f>'2. Detailed Part'!G283+'2. Detailed Part'!Z183+'2. Detailed Part'!Z132+'2. Detailed Part'!X35</f>
        <v>0</v>
      </c>
      <c r="C384" s="43">
        <f>'2. Detailed Part'!H283+'2. Detailed Part'!AA183+'2. Detailed Part'!AA132+'2. Detailed Part'!Y35</f>
        <v>0</v>
      </c>
      <c r="D384" s="43">
        <f>'2. Detailed Part'!I283+'2. Detailed Part'!AB183+'2. Detailed Part'!AB132+'2. Detailed Part'!Z35</f>
        <v>0</v>
      </c>
      <c r="E384" s="43">
        <f>'2. Detailed Part'!J283+'2. Detailed Part'!AC183+'2. Detailed Part'!AC132+'2. Detailed Part'!AA35</f>
        <v>0</v>
      </c>
      <c r="F384" s="43">
        <f>'2. Detailed Part'!K283+'2. Detailed Part'!AD183+'2. Detailed Part'!AD132+'2. Detailed Part'!AB35</f>
        <v>0</v>
      </c>
      <c r="G384" s="43">
        <f>'2. Detailed Part'!L283+'2. Detailed Part'!AE183+'2. Detailed Part'!AE132+'2. Detailed Part'!AC35</f>
        <v>0</v>
      </c>
      <c r="H384" s="118">
        <f t="shared" si="7"/>
        <v>0</v>
      </c>
      <c r="I384" s="21"/>
      <c r="J384" s="21"/>
    </row>
    <row r="385" spans="1:10" ht="15">
      <c r="A385" s="209" t="str">
        <f>'1. Table of contents'!A45</f>
        <v>Partner 18 -</v>
      </c>
      <c r="B385" s="43">
        <f>'2. Detailed Part'!G284+'2. Detailed Part'!Z184+'2. Detailed Part'!Z133+'2. Detailed Part'!X36</f>
        <v>0</v>
      </c>
      <c r="C385" s="43">
        <f>'2. Detailed Part'!H284+'2. Detailed Part'!AA184+'2. Detailed Part'!AA133+'2. Detailed Part'!Y36</f>
        <v>0</v>
      </c>
      <c r="D385" s="43">
        <f>'2. Detailed Part'!I284+'2. Detailed Part'!AB184+'2. Detailed Part'!AB133+'2. Detailed Part'!Z36</f>
        <v>0</v>
      </c>
      <c r="E385" s="43">
        <f>'2. Detailed Part'!J284+'2. Detailed Part'!AC184+'2. Detailed Part'!AC133+'2. Detailed Part'!AA36</f>
        <v>0</v>
      </c>
      <c r="F385" s="43">
        <f>'2. Detailed Part'!K284+'2. Detailed Part'!AD184+'2. Detailed Part'!AD133+'2. Detailed Part'!AB36</f>
        <v>0</v>
      </c>
      <c r="G385" s="43">
        <f>'2. Detailed Part'!L284+'2. Detailed Part'!AE184+'2. Detailed Part'!AE133+'2. Detailed Part'!AC36</f>
        <v>0</v>
      </c>
      <c r="H385" s="118">
        <f t="shared" si="7"/>
        <v>0</v>
      </c>
      <c r="I385" s="21"/>
      <c r="J385" s="21"/>
    </row>
    <row r="386" spans="1:10" ht="15">
      <c r="A386" s="209" t="str">
        <f>'1. Table of contents'!A46</f>
        <v>Partner 19 -</v>
      </c>
      <c r="B386" s="43">
        <f>'2. Detailed Part'!G285+'2. Detailed Part'!Z185+'2. Detailed Part'!Z134+'2. Detailed Part'!X37</f>
        <v>0</v>
      </c>
      <c r="C386" s="43">
        <f>'2. Detailed Part'!H285+'2. Detailed Part'!AA185+'2. Detailed Part'!AA134+'2. Detailed Part'!Y37</f>
        <v>0</v>
      </c>
      <c r="D386" s="43">
        <f>'2. Detailed Part'!I285+'2. Detailed Part'!AB185+'2. Detailed Part'!AB134+'2. Detailed Part'!Z37</f>
        <v>0</v>
      </c>
      <c r="E386" s="43">
        <f>'2. Detailed Part'!J285+'2. Detailed Part'!AC185+'2. Detailed Part'!AC134+'2. Detailed Part'!AA37</f>
        <v>0</v>
      </c>
      <c r="F386" s="43">
        <f>'2. Detailed Part'!K285+'2. Detailed Part'!AD185+'2. Detailed Part'!AD134+'2. Detailed Part'!AB37</f>
        <v>0</v>
      </c>
      <c r="G386" s="43">
        <f>'2. Detailed Part'!L285+'2. Detailed Part'!AE185+'2. Detailed Part'!AE134+'2. Detailed Part'!AC37</f>
        <v>0</v>
      </c>
      <c r="H386" s="118">
        <f t="shared" si="7"/>
        <v>0</v>
      </c>
      <c r="I386" s="21"/>
      <c r="J386" s="21"/>
    </row>
    <row r="387" spans="1:10" ht="15">
      <c r="A387" s="209" t="str">
        <f>'1. Table of contents'!A47</f>
        <v>Partner 20 -</v>
      </c>
      <c r="B387" s="43">
        <f>'2. Detailed Part'!G286+'2. Detailed Part'!Z186+'2. Detailed Part'!Z135+'2. Detailed Part'!X38</f>
        <v>0</v>
      </c>
      <c r="C387" s="43">
        <f>'2. Detailed Part'!H286+'2. Detailed Part'!AA186+'2. Detailed Part'!AA135+'2. Detailed Part'!Y38</f>
        <v>0</v>
      </c>
      <c r="D387" s="43">
        <f>'2. Detailed Part'!I286+'2. Detailed Part'!AB186+'2. Detailed Part'!AB135+'2. Detailed Part'!Z38</f>
        <v>0</v>
      </c>
      <c r="E387" s="43">
        <f>'2. Detailed Part'!J286+'2. Detailed Part'!AC186+'2. Detailed Part'!AC135+'2. Detailed Part'!AA38</f>
        <v>0</v>
      </c>
      <c r="F387" s="43">
        <f>'2. Detailed Part'!K286+'2. Detailed Part'!AD186+'2. Detailed Part'!AD135+'2. Detailed Part'!AB38</f>
        <v>0</v>
      </c>
      <c r="G387" s="43">
        <f>'2. Detailed Part'!L286+'2. Detailed Part'!AE186+'2. Detailed Part'!AE135+'2. Detailed Part'!AC38</f>
        <v>0</v>
      </c>
      <c r="H387" s="118">
        <f t="shared" si="7"/>
        <v>0</v>
      </c>
      <c r="I387" s="21"/>
      <c r="J387" s="21"/>
    </row>
    <row r="388" spans="1:10" ht="15.75" thickBot="1">
      <c r="A388" s="309" t="s">
        <v>159</v>
      </c>
      <c r="B388" s="119">
        <f aca="true" t="shared" si="8" ref="B388:H388">SUM(B368:B387)</f>
        <v>0</v>
      </c>
      <c r="C388" s="119">
        <f t="shared" si="8"/>
        <v>0</v>
      </c>
      <c r="D388" s="119">
        <f t="shared" si="8"/>
        <v>0</v>
      </c>
      <c r="E388" s="119">
        <f t="shared" si="8"/>
        <v>0</v>
      </c>
      <c r="F388" s="119">
        <f t="shared" si="8"/>
        <v>0</v>
      </c>
      <c r="G388" s="119">
        <f t="shared" si="8"/>
        <v>0</v>
      </c>
      <c r="H388" s="119">
        <f t="shared" si="8"/>
        <v>0</v>
      </c>
      <c r="I388" s="21"/>
      <c r="J388" s="21"/>
    </row>
    <row r="389" spans="1:10" ht="15">
      <c r="A389" s="315" t="s">
        <v>159</v>
      </c>
      <c r="B389" s="446" t="s">
        <v>308</v>
      </c>
      <c r="C389" s="447"/>
      <c r="D389" s="447"/>
      <c r="E389" s="447"/>
      <c r="F389" s="447"/>
      <c r="G389" s="448"/>
      <c r="H389" s="120">
        <f>+B26+B38+B50+B62+B75+B88+B101+B114+B127+B140+B153+B166+B179+B192+B205+B218+B231+B244+B257+B270</f>
        <v>0</v>
      </c>
      <c r="I389" s="21"/>
      <c r="J389" s="21"/>
    </row>
    <row r="390" spans="1:10" ht="15">
      <c r="A390" s="316" t="s">
        <v>309</v>
      </c>
      <c r="B390" s="253"/>
      <c r="C390" s="254"/>
      <c r="D390" s="254"/>
      <c r="E390" s="254"/>
      <c r="F390" s="254"/>
      <c r="G390" s="255"/>
      <c r="H390" s="120">
        <f>ROUND(+H388-H389,2)</f>
        <v>0</v>
      </c>
      <c r="I390" s="21"/>
      <c r="J390" s="21"/>
    </row>
    <row r="391" spans="1:10" s="17" customFormat="1" ht="15">
      <c r="A391" s="48"/>
      <c r="B391" s="48"/>
      <c r="C391" s="48"/>
      <c r="D391" s="48"/>
      <c r="E391" s="48"/>
      <c r="F391" s="48"/>
      <c r="G391" s="48"/>
      <c r="H391" s="48"/>
      <c r="I391" s="48"/>
      <c r="J391" s="48"/>
    </row>
    <row r="392" spans="1:10" s="51" customFormat="1" ht="26.25" customHeight="1">
      <c r="A392" s="442" t="s">
        <v>21</v>
      </c>
      <c r="B392" s="443"/>
      <c r="C392" s="444"/>
      <c r="D392" s="444"/>
      <c r="E392" s="41" t="s">
        <v>40</v>
      </c>
      <c r="F392" s="50"/>
      <c r="G392" s="50"/>
      <c r="H392" s="50"/>
      <c r="I392" s="50"/>
      <c r="J392" s="50"/>
    </row>
    <row r="393" spans="1:2" ht="24.75" customHeight="1">
      <c r="A393" s="440" t="s">
        <v>22</v>
      </c>
      <c r="B393" s="441"/>
    </row>
    <row r="394" spans="1:6" ht="37.5" customHeight="1">
      <c r="A394" s="435" t="s">
        <v>303</v>
      </c>
      <c r="B394" s="436"/>
      <c r="C394" s="436"/>
      <c r="D394" s="436"/>
      <c r="E394" s="437"/>
      <c r="F394" s="437"/>
    </row>
    <row r="395" ht="15">
      <c r="A395" s="36"/>
    </row>
    <row r="396" spans="1:10" ht="15">
      <c r="A396" s="317" t="s">
        <v>23</v>
      </c>
      <c r="B396" s="317" t="s">
        <v>24</v>
      </c>
      <c r="C396" s="318" t="s">
        <v>25</v>
      </c>
      <c r="D396" s="319" t="s">
        <v>304</v>
      </c>
      <c r="J396" s="21"/>
    </row>
    <row r="397" spans="1:10" ht="15">
      <c r="A397" s="157" t="s">
        <v>26</v>
      </c>
      <c r="B397" s="162"/>
      <c r="C397" s="163"/>
      <c r="D397" s="218"/>
      <c r="J397" s="21"/>
    </row>
    <row r="398" spans="1:10" ht="15">
      <c r="A398" s="209">
        <v>1</v>
      </c>
      <c r="B398" s="246"/>
      <c r="C398" s="247"/>
      <c r="D398" s="54"/>
      <c r="E398" s="6"/>
      <c r="F398" s="6"/>
      <c r="G398" s="6"/>
      <c r="H398" s="6"/>
      <c r="I398" s="6"/>
      <c r="J398" s="21"/>
    </row>
    <row r="399" spans="1:10" ht="15">
      <c r="A399" s="209">
        <v>2</v>
      </c>
      <c r="B399" s="246"/>
      <c r="C399" s="248"/>
      <c r="D399" s="54"/>
      <c r="E399" s="6"/>
      <c r="F399" s="6"/>
      <c r="G399" s="6"/>
      <c r="H399" s="6"/>
      <c r="I399" s="6"/>
      <c r="J399" s="21"/>
    </row>
    <row r="400" spans="1:10" ht="15">
      <c r="A400" s="209">
        <v>3</v>
      </c>
      <c r="B400" s="246"/>
      <c r="C400" s="247"/>
      <c r="D400" s="54"/>
      <c r="E400" s="6"/>
      <c r="F400" s="6"/>
      <c r="G400" s="6"/>
      <c r="H400" s="6"/>
      <c r="I400" s="6"/>
      <c r="J400" s="21"/>
    </row>
    <row r="401" spans="1:10" ht="15">
      <c r="A401" s="209">
        <v>4</v>
      </c>
      <c r="B401" s="246"/>
      <c r="C401" s="248"/>
      <c r="D401" s="54"/>
      <c r="E401" s="6"/>
      <c r="F401" s="6"/>
      <c r="G401" s="6"/>
      <c r="H401" s="6"/>
      <c r="I401" s="6"/>
      <c r="J401" s="21"/>
    </row>
    <row r="402" spans="1:10" ht="15">
      <c r="A402" s="209">
        <v>5</v>
      </c>
      <c r="B402" s="246"/>
      <c r="C402" s="247"/>
      <c r="D402" s="54"/>
      <c r="E402" s="6"/>
      <c r="F402" s="6"/>
      <c r="G402" s="6"/>
      <c r="H402" s="6"/>
      <c r="I402" s="6"/>
      <c r="J402" s="21"/>
    </row>
    <row r="403" spans="1:10" ht="15">
      <c r="A403" s="209">
        <v>6</v>
      </c>
      <c r="B403" s="246"/>
      <c r="C403" s="247"/>
      <c r="D403" s="54"/>
      <c r="E403" s="6"/>
      <c r="F403" s="6"/>
      <c r="G403" s="6"/>
      <c r="H403" s="6"/>
      <c r="I403" s="6"/>
      <c r="J403" s="21"/>
    </row>
    <row r="404" spans="1:10" ht="15">
      <c r="A404" s="209">
        <v>7</v>
      </c>
      <c r="B404" s="164"/>
      <c r="C404" s="165"/>
      <c r="D404" s="54"/>
      <c r="E404" s="6"/>
      <c r="F404" s="6"/>
      <c r="G404" s="6"/>
      <c r="H404" s="6"/>
      <c r="I404" s="6"/>
      <c r="J404" s="21"/>
    </row>
    <row r="405" spans="1:10" ht="15">
      <c r="A405" s="209">
        <v>8</v>
      </c>
      <c r="B405" s="164"/>
      <c r="C405" s="165"/>
      <c r="D405" s="54"/>
      <c r="E405" s="6"/>
      <c r="F405" s="6"/>
      <c r="G405" s="6"/>
      <c r="H405" s="6"/>
      <c r="I405" s="6"/>
      <c r="J405" s="21"/>
    </row>
    <row r="406" spans="1:10" ht="15">
      <c r="A406" s="158" t="s">
        <v>27</v>
      </c>
      <c r="B406" s="166"/>
      <c r="C406" s="167"/>
      <c r="D406" s="52">
        <f>SUM(D398:D405)</f>
        <v>0</v>
      </c>
      <c r="E406" s="57"/>
      <c r="F406" s="6"/>
      <c r="G406" s="6"/>
      <c r="H406" s="6"/>
      <c r="I406" s="6"/>
      <c r="J406" s="21"/>
    </row>
    <row r="407" spans="2:10" ht="15">
      <c r="B407" s="6"/>
      <c r="C407" s="6"/>
      <c r="D407" s="6"/>
      <c r="E407" s="6"/>
      <c r="F407" s="57"/>
      <c r="G407" s="6"/>
      <c r="H407" s="6"/>
      <c r="I407" s="6"/>
      <c r="J407" s="6"/>
    </row>
    <row r="408" spans="2:10" ht="90.75" customHeight="1">
      <c r="B408" s="6"/>
      <c r="C408" s="6"/>
      <c r="D408" s="6"/>
      <c r="E408" s="6"/>
      <c r="F408" s="6"/>
      <c r="G408" s="6"/>
      <c r="H408" s="6"/>
      <c r="I408" s="6"/>
      <c r="J408" s="6"/>
    </row>
    <row r="409" s="4" customFormat="1" ht="15" hidden="1">
      <c r="A409" s="21"/>
    </row>
    <row r="410" ht="15"/>
    <row r="411" ht="15"/>
    <row r="412" ht="15"/>
    <row r="413" ht="15"/>
    <row r="414" ht="15"/>
    <row r="415" ht="15"/>
    <row r="416" ht="15"/>
    <row r="417" ht="15"/>
    <row r="418" ht="15"/>
    <row r="419" ht="15"/>
  </sheetData>
  <sheetProtection password="8499" sheet="1" objects="1" scenarios="1" sort="0"/>
  <mergeCells count="241">
    <mergeCell ref="B341:C341"/>
    <mergeCell ref="A352:F352"/>
    <mergeCell ref="E289:L289"/>
    <mergeCell ref="M289:N289"/>
    <mergeCell ref="E290:F290"/>
    <mergeCell ref="G290:H290"/>
    <mergeCell ref="M290:N290"/>
    <mergeCell ref="I290:J290"/>
    <mergeCell ref="K290:L290"/>
    <mergeCell ref="D160:J160"/>
    <mergeCell ref="A7:E7"/>
    <mergeCell ref="F7:J7"/>
    <mergeCell ref="A152:J152"/>
    <mergeCell ref="A156:E156"/>
    <mergeCell ref="D82:J82"/>
    <mergeCell ref="A91:E91"/>
    <mergeCell ref="D123:J123"/>
    <mergeCell ref="D135:J135"/>
    <mergeCell ref="D94:J94"/>
    <mergeCell ref="D174:J174"/>
    <mergeCell ref="D173:J173"/>
    <mergeCell ref="D175:J175"/>
    <mergeCell ref="D185:J185"/>
    <mergeCell ref="D177:J177"/>
    <mergeCell ref="A182:E182"/>
    <mergeCell ref="D186:J186"/>
    <mergeCell ref="A178:J178"/>
    <mergeCell ref="A221:E221"/>
    <mergeCell ref="A217:J217"/>
    <mergeCell ref="A191:J191"/>
    <mergeCell ref="A195:E195"/>
    <mergeCell ref="D189:J189"/>
    <mergeCell ref="D211:J211"/>
    <mergeCell ref="A204:J204"/>
    <mergeCell ref="D214:J214"/>
    <mergeCell ref="D172:J172"/>
    <mergeCell ref="D163:J163"/>
    <mergeCell ref="D164:J164"/>
    <mergeCell ref="A165:J165"/>
    <mergeCell ref="A169:E169"/>
    <mergeCell ref="D227:J227"/>
    <mergeCell ref="D237:J237"/>
    <mergeCell ref="D216:J216"/>
    <mergeCell ref="D215:J215"/>
    <mergeCell ref="A234:E234"/>
    <mergeCell ref="D228:J228"/>
    <mergeCell ref="D229:J229"/>
    <mergeCell ref="A230:J230"/>
    <mergeCell ref="D225:J225"/>
    <mergeCell ref="D111:J111"/>
    <mergeCell ref="D99:J99"/>
    <mergeCell ref="D120:J120"/>
    <mergeCell ref="D98:J98"/>
    <mergeCell ref="D109:J109"/>
    <mergeCell ref="D202:J202"/>
    <mergeCell ref="D199:J199"/>
    <mergeCell ref="D213:J213"/>
    <mergeCell ref="D212:J212"/>
    <mergeCell ref="D200:J200"/>
    <mergeCell ref="D136:J136"/>
    <mergeCell ref="D133:J133"/>
    <mergeCell ref="A130:E130"/>
    <mergeCell ref="D95:J95"/>
    <mergeCell ref="D134:J134"/>
    <mergeCell ref="A117:E117"/>
    <mergeCell ref="D122:J122"/>
    <mergeCell ref="D125:J125"/>
    <mergeCell ref="D124:J124"/>
    <mergeCell ref="D121:J121"/>
    <mergeCell ref="D151:J151"/>
    <mergeCell ref="D159:J159"/>
    <mergeCell ref="D150:J150"/>
    <mergeCell ref="A208:E208"/>
    <mergeCell ref="D198:J198"/>
    <mergeCell ref="D203:J203"/>
    <mergeCell ref="D201:J201"/>
    <mergeCell ref="D161:J161"/>
    <mergeCell ref="D176:J176"/>
    <mergeCell ref="D162:J162"/>
    <mergeCell ref="D187:J187"/>
    <mergeCell ref="D188:J188"/>
    <mergeCell ref="D190:J190"/>
    <mergeCell ref="D266:J266"/>
    <mergeCell ref="D254:J254"/>
    <mergeCell ref="A260:E260"/>
    <mergeCell ref="D226:J226"/>
    <mergeCell ref="D253:J253"/>
    <mergeCell ref="D224:J224"/>
    <mergeCell ref="A247:E247"/>
    <mergeCell ref="D250:J250"/>
    <mergeCell ref="A274:E274"/>
    <mergeCell ref="D276:J276"/>
    <mergeCell ref="D281:J281"/>
    <mergeCell ref="D280:J280"/>
    <mergeCell ref="D278:J278"/>
    <mergeCell ref="D279:J279"/>
    <mergeCell ref="D268:J268"/>
    <mergeCell ref="D265:J265"/>
    <mergeCell ref="D255:J255"/>
    <mergeCell ref="D238:J238"/>
    <mergeCell ref="D240:J240"/>
    <mergeCell ref="D241:J241"/>
    <mergeCell ref="D242:J242"/>
    <mergeCell ref="D239:J239"/>
    <mergeCell ref="A269:J269"/>
    <mergeCell ref="A256:J256"/>
    <mergeCell ref="D277:J277"/>
    <mergeCell ref="D264:J264"/>
    <mergeCell ref="D251:J251"/>
    <mergeCell ref="D252:J252"/>
    <mergeCell ref="D263:J263"/>
    <mergeCell ref="D267:J267"/>
    <mergeCell ref="V270:Y270"/>
    <mergeCell ref="B339:C339"/>
    <mergeCell ref="A288:F288"/>
    <mergeCell ref="V338:Y338"/>
    <mergeCell ref="A285:D285"/>
    <mergeCell ref="A287:F287"/>
    <mergeCell ref="A282:J282"/>
    <mergeCell ref="A336:B336"/>
    <mergeCell ref="B338:C338"/>
    <mergeCell ref="A315:F334"/>
    <mergeCell ref="E358:F358"/>
    <mergeCell ref="V339:Y339"/>
    <mergeCell ref="V341:Y341"/>
    <mergeCell ref="A365:F365"/>
    <mergeCell ref="V346:Y346"/>
    <mergeCell ref="A362:D362"/>
    <mergeCell ref="B342:C342"/>
    <mergeCell ref="E353:F353"/>
    <mergeCell ref="B344:C344"/>
    <mergeCell ref="B345:C345"/>
    <mergeCell ref="V344:Y344"/>
    <mergeCell ref="V340:Y340"/>
    <mergeCell ref="A351:D351"/>
    <mergeCell ref="V345:Y345"/>
    <mergeCell ref="V342:Y342"/>
    <mergeCell ref="B340:C340"/>
    <mergeCell ref="A348:F348"/>
    <mergeCell ref="B343:C343"/>
    <mergeCell ref="B346:C346"/>
    <mergeCell ref="A347:F347"/>
    <mergeCell ref="A394:F394"/>
    <mergeCell ref="E357:F357"/>
    <mergeCell ref="E354:F354"/>
    <mergeCell ref="E355:F355"/>
    <mergeCell ref="E356:F356"/>
    <mergeCell ref="A393:B393"/>
    <mergeCell ref="A392:D392"/>
    <mergeCell ref="B363:D363"/>
    <mergeCell ref="B389:G389"/>
    <mergeCell ref="E359:F359"/>
    <mergeCell ref="D149:J149"/>
    <mergeCell ref="D138:J138"/>
    <mergeCell ref="D146:J146"/>
    <mergeCell ref="A139:J139"/>
    <mergeCell ref="D147:J147"/>
    <mergeCell ref="D148:J148"/>
    <mergeCell ref="A143:E143"/>
    <mergeCell ref="A243:J243"/>
    <mergeCell ref="V153:Y153"/>
    <mergeCell ref="D97:J97"/>
    <mergeCell ref="D107:J107"/>
    <mergeCell ref="D112:J112"/>
    <mergeCell ref="V101:Y101"/>
    <mergeCell ref="A104:E104"/>
    <mergeCell ref="D108:J108"/>
    <mergeCell ref="D110:J110"/>
    <mergeCell ref="D137:J137"/>
    <mergeCell ref="A126:J126"/>
    <mergeCell ref="V62:Y62"/>
    <mergeCell ref="V50:Y50"/>
    <mergeCell ref="D57:J57"/>
    <mergeCell ref="V114:Y114"/>
    <mergeCell ref="A100:J100"/>
    <mergeCell ref="A87:J87"/>
    <mergeCell ref="V88:Y88"/>
    <mergeCell ref="V75:Y75"/>
    <mergeCell ref="D73:J73"/>
    <mergeCell ref="D86:J86"/>
    <mergeCell ref="V140:Y140"/>
    <mergeCell ref="V26:Y26"/>
    <mergeCell ref="D31:J31"/>
    <mergeCell ref="D32:J32"/>
    <mergeCell ref="V38:Y38"/>
    <mergeCell ref="A37:J37"/>
    <mergeCell ref="D35:J35"/>
    <mergeCell ref="A113:J113"/>
    <mergeCell ref="D96:J96"/>
    <mergeCell ref="V127:Y127"/>
    <mergeCell ref="D70:J70"/>
    <mergeCell ref="A74:J74"/>
    <mergeCell ref="D72:J72"/>
    <mergeCell ref="D84:J84"/>
    <mergeCell ref="D83:J83"/>
    <mergeCell ref="D85:J85"/>
    <mergeCell ref="A78:E78"/>
    <mergeCell ref="D81:J81"/>
    <mergeCell ref="D71:J71"/>
    <mergeCell ref="D24:J24"/>
    <mergeCell ref="D34:J34"/>
    <mergeCell ref="A28:E28"/>
    <mergeCell ref="A40:E40"/>
    <mergeCell ref="A14:E14"/>
    <mergeCell ref="D56:J56"/>
    <mergeCell ref="D45:J45"/>
    <mergeCell ref="A16:E16"/>
    <mergeCell ref="A52:E52"/>
    <mergeCell ref="D44:J44"/>
    <mergeCell ref="D19:J19"/>
    <mergeCell ref="D20:J20"/>
    <mergeCell ref="A25:J25"/>
    <mergeCell ref="D33:J33"/>
    <mergeCell ref="B9:E9"/>
    <mergeCell ref="B10:E10"/>
    <mergeCell ref="D48:J48"/>
    <mergeCell ref="A12:E12"/>
    <mergeCell ref="D36:J36"/>
    <mergeCell ref="D43:J43"/>
    <mergeCell ref="D22:J22"/>
    <mergeCell ref="D23:J23"/>
    <mergeCell ref="D47:J47"/>
    <mergeCell ref="D21:J21"/>
    <mergeCell ref="D69:J69"/>
    <mergeCell ref="D46:J46"/>
    <mergeCell ref="D60:J60"/>
    <mergeCell ref="A61:J61"/>
    <mergeCell ref="A49:J49"/>
    <mergeCell ref="A65:E65"/>
    <mergeCell ref="D55:J55"/>
    <mergeCell ref="D68:J68"/>
    <mergeCell ref="D59:J59"/>
    <mergeCell ref="D58:J58"/>
    <mergeCell ref="V218:Y218"/>
    <mergeCell ref="V231:Y231"/>
    <mergeCell ref="V244:Y244"/>
    <mergeCell ref="V257:Y257"/>
    <mergeCell ref="V166:Y166"/>
    <mergeCell ref="V179:Y179"/>
    <mergeCell ref="V192:Y192"/>
    <mergeCell ref="V205:Y205"/>
  </mergeCells>
  <printOptions/>
  <pageMargins left="0.5118110236220472" right="0.5118110236220472" top="0.35433070866141736" bottom="0.8267716535433072" header="0.31496062992125984" footer="0.31496062992125984"/>
  <pageSetup fitToHeight="4" horizontalDpi="600" verticalDpi="600" orientation="portrait" paperSize="9" scale="33" r:id="rId3"/>
  <rowBreaks count="5" manualBreakCount="5">
    <brk id="64" max="255" man="1"/>
    <brk id="142" max="255" man="1"/>
    <brk id="220" max="255" man="1"/>
    <brk id="284" max="255" man="1"/>
    <brk id="350" max="13" man="1"/>
  </rowBreaks>
  <legacyDrawing r:id="rId2"/>
  <oleObjects>
    <oleObject progId="Word.Picture.8" shapeId="69480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baskovict</cp:lastModifiedBy>
  <cp:lastPrinted>2010-02-04T16:28:49Z</cp:lastPrinted>
  <dcterms:created xsi:type="dcterms:W3CDTF">2008-03-06T16:44:54Z</dcterms:created>
  <dcterms:modified xsi:type="dcterms:W3CDTF">2010-04-16T08:14:11Z</dcterms:modified>
  <cp:category/>
  <cp:version/>
  <cp:contentType/>
  <cp:contentStatus/>
</cp:coreProperties>
</file>